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14E92EA-C46B-407F-AB0F-0C889C8D5540}" xr6:coauthVersionLast="37" xr6:coauthVersionMax="37" xr10:uidLastSave="{00000000-0000-0000-0000-000000000000}"/>
  <bookViews>
    <workbookView xWindow="0" yWindow="0" windowWidth="28800" windowHeight="11328" tabRatio="525" firstSheet="1" activeTab="1" xr2:uid="{00000000-000D-0000-FFFF-FFFF00000000}"/>
  </bookViews>
  <sheets>
    <sheet name="list" sheetId="7" r:id="rId1"/>
    <sheet name="hat1" sheetId="1" r:id="rId2"/>
    <sheet name="hat2" sheetId="2" r:id="rId3"/>
    <sheet name="hat3" sheetId="3" r:id="rId4"/>
    <sheet name="hat4,5" sheetId="4" r:id="rId5"/>
    <sheet name="hat6" sheetId="8" r:id="rId6"/>
  </sheets>
  <calcPr calcId="179021"/>
</workbook>
</file>

<file path=xl/calcChain.xml><?xml version="1.0" encoding="utf-8"?>
<calcChain xmlns="http://schemas.openxmlformats.org/spreadsheetml/2006/main">
  <c r="J200" i="8" l="1"/>
  <c r="D105" i="1" l="1"/>
  <c r="F105" i="1"/>
  <c r="D142" i="3" l="1"/>
  <c r="E167" i="3"/>
  <c r="D167" i="3"/>
  <c r="E170" i="3"/>
  <c r="I10" i="8" l="1"/>
  <c r="H33" i="8"/>
  <c r="F307" i="2"/>
  <c r="J197" i="8"/>
  <c r="H197" i="8" s="1"/>
  <c r="H196" i="8" s="1"/>
  <c r="H201" i="8"/>
  <c r="H202" i="8"/>
  <c r="H200" i="8"/>
  <c r="H275" i="8"/>
  <c r="I272" i="8"/>
  <c r="J210" i="8"/>
  <c r="H198" i="8"/>
  <c r="J196" i="8" l="1"/>
  <c r="J190" i="8" s="1"/>
  <c r="J10" i="8"/>
  <c r="H47" i="8"/>
  <c r="I112" i="8"/>
  <c r="H132" i="8" l="1"/>
  <c r="H112" i="8"/>
  <c r="D80" i="1" l="1"/>
  <c r="F305" i="2" l="1"/>
  <c r="G258" i="2" l="1"/>
  <c r="I242" i="8"/>
  <c r="G11" i="2" l="1"/>
  <c r="E58" i="3" l="1"/>
  <c r="E41" i="3"/>
  <c r="E27" i="3"/>
  <c r="E138" i="3"/>
  <c r="E30" i="3"/>
  <c r="E61" i="3"/>
  <c r="E60" i="3"/>
  <c r="E121" i="3" l="1"/>
  <c r="E115" i="3" s="1"/>
  <c r="J131" i="8"/>
  <c r="G175" i="2"/>
  <c r="G295" i="2"/>
  <c r="H178" i="2"/>
  <c r="G169" i="2"/>
  <c r="I210" i="8" l="1"/>
  <c r="E105" i="1" l="1"/>
  <c r="H44" i="8"/>
  <c r="H46" i="8"/>
  <c r="H45" i="8"/>
  <c r="H138" i="2"/>
  <c r="D109" i="1"/>
  <c r="D108" i="1"/>
  <c r="H324" i="8" s="1"/>
  <c r="H323" i="8" s="1"/>
  <c r="D104" i="1"/>
  <c r="F102" i="1"/>
  <c r="D102" i="1" s="1"/>
  <c r="D97" i="1"/>
  <c r="E95" i="1"/>
  <c r="D95" i="1" s="1"/>
  <c r="D94" i="1"/>
  <c r="D93" i="1"/>
  <c r="D91" i="1"/>
  <c r="D89" i="1"/>
  <c r="D88" i="1"/>
  <c r="D87" i="1"/>
  <c r="D86" i="1"/>
  <c r="D85" i="1"/>
  <c r="D83" i="1"/>
  <c r="D82" i="1"/>
  <c r="D81" i="1"/>
  <c r="D79" i="1"/>
  <c r="D78" i="1"/>
  <c r="E76" i="1"/>
  <c r="E74" i="1" s="1"/>
  <c r="D74" i="1" s="1"/>
  <c r="D73" i="1"/>
  <c r="D72" i="1"/>
  <c r="E70" i="1"/>
  <c r="D70" i="1" s="1"/>
  <c r="D69" i="1"/>
  <c r="D68" i="1"/>
  <c r="D67" i="1"/>
  <c r="E65" i="1"/>
  <c r="D65" i="1" s="1"/>
  <c r="D59" i="1"/>
  <c r="F57" i="1"/>
  <c r="D57" i="1" s="1"/>
  <c r="D56" i="1"/>
  <c r="D55" i="1"/>
  <c r="D54" i="1"/>
  <c r="E52" i="1"/>
  <c r="D43" i="1"/>
  <c r="D42" i="1"/>
  <c r="E40" i="1"/>
  <c r="D40" i="1" s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E20" i="1"/>
  <c r="D20" i="1" s="1"/>
  <c r="D19" i="1"/>
  <c r="D17" i="1" s="1"/>
  <c r="E17" i="1"/>
  <c r="D16" i="1"/>
  <c r="D15" i="1"/>
  <c r="D14" i="1"/>
  <c r="E12" i="1"/>
  <c r="D60" i="1" l="1"/>
  <c r="D52" i="1"/>
  <c r="E44" i="1"/>
  <c r="E10" i="1"/>
  <c r="D10" i="1" s="1"/>
  <c r="D12" i="1"/>
  <c r="F60" i="1"/>
  <c r="D76" i="1"/>
  <c r="E60" i="1"/>
  <c r="F44" i="1"/>
  <c r="I9" i="8"/>
  <c r="J9" i="8"/>
  <c r="J8" i="8" s="1"/>
  <c r="J158" i="8"/>
  <c r="J130" i="8" s="1"/>
  <c r="J102" i="8" s="1"/>
  <c r="I62" i="8"/>
  <c r="I131" i="8"/>
  <c r="I130" i="8" s="1"/>
  <c r="I102" i="8" s="1"/>
  <c r="I162" i="8"/>
  <c r="I161" i="8" s="1"/>
  <c r="I160" i="8" s="1"/>
  <c r="I196" i="8"/>
  <c r="I204" i="8"/>
  <c r="I203" i="8" s="1"/>
  <c r="I246" i="8"/>
  <c r="I248" i="8"/>
  <c r="I271" i="8"/>
  <c r="I287" i="8"/>
  <c r="I286" i="8" s="1"/>
  <c r="I314" i="8"/>
  <c r="I313" i="8" s="1"/>
  <c r="I298" i="8" s="1"/>
  <c r="H298" i="8" s="1"/>
  <c r="I321" i="8"/>
  <c r="H321" i="8" s="1"/>
  <c r="I190" i="8" l="1"/>
  <c r="H9" i="8"/>
  <c r="J7" i="8"/>
  <c r="J3" i="8" s="1"/>
  <c r="D44" i="1"/>
  <c r="D8" i="1" s="1"/>
  <c r="I240" i="8"/>
  <c r="I237" i="8" s="1"/>
  <c r="F8" i="1"/>
  <c r="E8" i="1"/>
  <c r="I8" i="8"/>
  <c r="I7" i="8" s="1"/>
  <c r="I270" i="8"/>
  <c r="H165" i="8"/>
  <c r="H243" i="8"/>
  <c r="H244" i="8"/>
  <c r="H322" i="8"/>
  <c r="H314" i="8"/>
  <c r="H288" i="8"/>
  <c r="H286" i="8"/>
  <c r="H273" i="8"/>
  <c r="H274" i="8"/>
  <c r="H248" i="8"/>
  <c r="H249" i="8"/>
  <c r="H250" i="8"/>
  <c r="H210" i="8"/>
  <c r="H211" i="8"/>
  <c r="H213" i="8"/>
  <c r="H205" i="8"/>
  <c r="H203" i="8"/>
  <c r="H162" i="8"/>
  <c r="H161" i="8" s="1"/>
  <c r="H160" i="8" s="1"/>
  <c r="H164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63" i="8"/>
  <c r="H240" i="8" l="1"/>
  <c r="H204" i="8"/>
  <c r="H272" i="8"/>
  <c r="H287" i="8"/>
  <c r="H242" i="8"/>
  <c r="H271" i="8"/>
  <c r="H270" i="8" s="1"/>
  <c r="H313" i="8"/>
  <c r="H159" i="8"/>
  <c r="H133" i="8"/>
  <c r="H62" i="8"/>
  <c r="H8" i="8" s="1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4" i="8"/>
  <c r="H35" i="8"/>
  <c r="H36" i="8"/>
  <c r="H37" i="8"/>
  <c r="H38" i="8"/>
  <c r="H39" i="8"/>
  <c r="H40" i="8"/>
  <c r="H41" i="8"/>
  <c r="H42" i="8"/>
  <c r="H43" i="8"/>
  <c r="H10" i="8" l="1"/>
  <c r="I3" i="8"/>
  <c r="H246" i="8"/>
  <c r="H247" i="8"/>
  <c r="H237" i="8"/>
  <c r="H158" i="8"/>
  <c r="H190" i="8" l="1"/>
  <c r="H138" i="8"/>
  <c r="H131" i="8"/>
  <c r="H130" i="8"/>
  <c r="H102" i="8" s="1"/>
  <c r="H7" i="8" l="1"/>
  <c r="F180" i="2"/>
  <c r="H11" i="2"/>
  <c r="F121" i="3"/>
  <c r="G215" i="2" l="1"/>
  <c r="E95" i="3"/>
  <c r="D95" i="3" s="1"/>
  <c r="E74" i="3"/>
  <c r="D74" i="3" s="1"/>
  <c r="E70" i="3"/>
  <c r="D70" i="3" s="1"/>
  <c r="E89" i="3"/>
  <c r="D89" i="3" s="1"/>
  <c r="F13" i="2" l="1"/>
  <c r="F14" i="2"/>
  <c r="F15" i="2"/>
  <c r="G16" i="2"/>
  <c r="H16" i="2"/>
  <c r="F18" i="2"/>
  <c r="F19" i="2"/>
  <c r="G20" i="2"/>
  <c r="H20" i="2"/>
  <c r="F22" i="2"/>
  <c r="F23" i="2"/>
  <c r="F24" i="2"/>
  <c r="G25" i="2"/>
  <c r="H25" i="2"/>
  <c r="F27" i="2"/>
  <c r="G28" i="2"/>
  <c r="H28" i="2"/>
  <c r="F30" i="2"/>
  <c r="H31" i="2"/>
  <c r="F33" i="2"/>
  <c r="G34" i="2"/>
  <c r="F34" i="2" s="1"/>
  <c r="H34" i="2"/>
  <c r="F36" i="2"/>
  <c r="G39" i="2"/>
  <c r="G37" i="2" s="1"/>
  <c r="H39" i="2"/>
  <c r="H37" i="2" s="1"/>
  <c r="F41" i="2"/>
  <c r="F42" i="2"/>
  <c r="F43" i="2"/>
  <c r="G46" i="2"/>
  <c r="H46" i="2"/>
  <c r="F48" i="2"/>
  <c r="G49" i="2"/>
  <c r="H49" i="2"/>
  <c r="F51" i="2"/>
  <c r="G52" i="2"/>
  <c r="H52" i="2"/>
  <c r="F54" i="2"/>
  <c r="G55" i="2"/>
  <c r="H55" i="2"/>
  <c r="F57" i="2"/>
  <c r="G59" i="2"/>
  <c r="H59" i="2"/>
  <c r="F61" i="2"/>
  <c r="G64" i="2"/>
  <c r="H64" i="2"/>
  <c r="F66" i="2"/>
  <c r="F67" i="2"/>
  <c r="F68" i="2"/>
  <c r="G69" i="2"/>
  <c r="H69" i="2"/>
  <c r="F71" i="2"/>
  <c r="G72" i="2"/>
  <c r="H72" i="2"/>
  <c r="F74" i="2"/>
  <c r="F75" i="2"/>
  <c r="G76" i="2"/>
  <c r="H76" i="2"/>
  <c r="F78" i="2"/>
  <c r="G79" i="2"/>
  <c r="H79" i="2"/>
  <c r="F81" i="2"/>
  <c r="G82" i="2"/>
  <c r="H82" i="2"/>
  <c r="F84" i="2"/>
  <c r="G85" i="2"/>
  <c r="H85" i="2"/>
  <c r="F87" i="2"/>
  <c r="G90" i="2"/>
  <c r="H90" i="2"/>
  <c r="F92" i="2"/>
  <c r="F93" i="2"/>
  <c r="H94" i="2"/>
  <c r="F96" i="2"/>
  <c r="F97" i="2"/>
  <c r="F98" i="2"/>
  <c r="F99" i="2"/>
  <c r="G100" i="2"/>
  <c r="F102" i="2"/>
  <c r="F103" i="2"/>
  <c r="F104" i="2"/>
  <c r="F105" i="2"/>
  <c r="F106" i="2"/>
  <c r="F107" i="2"/>
  <c r="G108" i="2"/>
  <c r="H108" i="2"/>
  <c r="F110" i="2"/>
  <c r="F111" i="2"/>
  <c r="F112" i="2"/>
  <c r="G113" i="2"/>
  <c r="H113" i="2"/>
  <c r="F115" i="2"/>
  <c r="F116" i="2"/>
  <c r="F117" i="2"/>
  <c r="F118" i="2"/>
  <c r="F119" i="2"/>
  <c r="G120" i="2"/>
  <c r="H120" i="2"/>
  <c r="F122" i="2"/>
  <c r="G123" i="2"/>
  <c r="F123" i="2" s="1"/>
  <c r="H123" i="2"/>
  <c r="F125" i="2"/>
  <c r="F126" i="2"/>
  <c r="F127" i="2"/>
  <c r="F128" i="2"/>
  <c r="G129" i="2"/>
  <c r="H129" i="2"/>
  <c r="F131" i="2"/>
  <c r="F132" i="2"/>
  <c r="F133" i="2"/>
  <c r="F134" i="2"/>
  <c r="F135" i="2"/>
  <c r="F136" i="2"/>
  <c r="F137" i="2"/>
  <c r="G138" i="2"/>
  <c r="F140" i="2"/>
  <c r="G143" i="2"/>
  <c r="H143" i="2"/>
  <c r="F145" i="2"/>
  <c r="G146" i="2"/>
  <c r="H146" i="2"/>
  <c r="F148" i="2"/>
  <c r="G149" i="2"/>
  <c r="H149" i="2"/>
  <c r="F151" i="2"/>
  <c r="G152" i="2"/>
  <c r="H152" i="2"/>
  <c r="F154" i="2"/>
  <c r="G155" i="2"/>
  <c r="H155" i="2"/>
  <c r="F157" i="2"/>
  <c r="G158" i="2"/>
  <c r="H158" i="2"/>
  <c r="F160" i="2"/>
  <c r="G163" i="2"/>
  <c r="H163" i="2"/>
  <c r="F165" i="2"/>
  <c r="G166" i="2"/>
  <c r="H166" i="2"/>
  <c r="F168" i="2"/>
  <c r="H169" i="2"/>
  <c r="F171" i="2"/>
  <c r="G172" i="2"/>
  <c r="H172" i="2"/>
  <c r="F174" i="2"/>
  <c r="H175" i="2"/>
  <c r="F177" i="2"/>
  <c r="G178" i="2"/>
  <c r="G161" i="2" s="1"/>
  <c r="G183" i="2"/>
  <c r="H183" i="2"/>
  <c r="F185" i="2"/>
  <c r="F186" i="2"/>
  <c r="F187" i="2"/>
  <c r="G188" i="2"/>
  <c r="H188" i="2"/>
  <c r="F190" i="2"/>
  <c r="F191" i="2"/>
  <c r="F192" i="2"/>
  <c r="F193" i="2"/>
  <c r="G194" i="2"/>
  <c r="H194" i="2"/>
  <c r="F196" i="2"/>
  <c r="F197" i="2"/>
  <c r="F198" i="2"/>
  <c r="F199" i="2"/>
  <c r="G200" i="2"/>
  <c r="H200" i="2"/>
  <c r="F202" i="2"/>
  <c r="G203" i="2"/>
  <c r="H203" i="2"/>
  <c r="F205" i="2"/>
  <c r="G206" i="2"/>
  <c r="H206" i="2"/>
  <c r="F208" i="2"/>
  <c r="F209" i="2"/>
  <c r="G212" i="2"/>
  <c r="H212" i="2"/>
  <c r="F214" i="2"/>
  <c r="H215" i="2"/>
  <c r="F217" i="2"/>
  <c r="F218" i="2"/>
  <c r="F219" i="2"/>
  <c r="F220" i="2"/>
  <c r="F221" i="2"/>
  <c r="F222" i="2"/>
  <c r="F223" i="2"/>
  <c r="G224" i="2"/>
  <c r="H224" i="2"/>
  <c r="F226" i="2"/>
  <c r="F227" i="2"/>
  <c r="F228" i="2"/>
  <c r="G229" i="2"/>
  <c r="H229" i="2"/>
  <c r="F231" i="2"/>
  <c r="F232" i="2"/>
  <c r="F233" i="2"/>
  <c r="G234" i="2"/>
  <c r="H234" i="2"/>
  <c r="F236" i="2"/>
  <c r="G237" i="2"/>
  <c r="H237" i="2"/>
  <c r="F239" i="2"/>
  <c r="G242" i="2"/>
  <c r="F242" i="2" s="1"/>
  <c r="H242" i="2"/>
  <c r="F244" i="2"/>
  <c r="F245" i="2"/>
  <c r="G246" i="2"/>
  <c r="H246" i="2"/>
  <c r="F248" i="2"/>
  <c r="F249" i="2"/>
  <c r="G250" i="2"/>
  <c r="H250" i="2"/>
  <c r="F252" i="2"/>
  <c r="F253" i="2"/>
  <c r="G254" i="2"/>
  <c r="H254" i="2"/>
  <c r="F256" i="2"/>
  <c r="F257" i="2"/>
  <c r="H258" i="2"/>
  <c r="F260" i="2"/>
  <c r="F261" i="2"/>
  <c r="G262" i="2"/>
  <c r="H262" i="2"/>
  <c r="F264" i="2"/>
  <c r="G265" i="2"/>
  <c r="H265" i="2"/>
  <c r="F267" i="2"/>
  <c r="G268" i="2"/>
  <c r="H268" i="2"/>
  <c r="F270" i="2"/>
  <c r="G273" i="2"/>
  <c r="H273" i="2"/>
  <c r="F275" i="2"/>
  <c r="F276" i="2"/>
  <c r="G277" i="2"/>
  <c r="H277" i="2"/>
  <c r="F279" i="2"/>
  <c r="G280" i="2"/>
  <c r="H280" i="2"/>
  <c r="F282" i="2"/>
  <c r="G283" i="2"/>
  <c r="H283" i="2"/>
  <c r="F285" i="2"/>
  <c r="G286" i="2"/>
  <c r="H286" i="2"/>
  <c r="F288" i="2"/>
  <c r="G289" i="2"/>
  <c r="H289" i="2"/>
  <c r="F291" i="2"/>
  <c r="G292" i="2"/>
  <c r="H292" i="2"/>
  <c r="F294" i="2"/>
  <c r="H295" i="2"/>
  <c r="F297" i="2"/>
  <c r="G299" i="2"/>
  <c r="H299" i="2"/>
  <c r="F301" i="2"/>
  <c r="F302" i="2"/>
  <c r="G303" i="2"/>
  <c r="E14" i="3"/>
  <c r="D16" i="3"/>
  <c r="D17" i="3"/>
  <c r="D18" i="3"/>
  <c r="E19" i="3"/>
  <c r="D19" i="3" s="1"/>
  <c r="D21" i="3"/>
  <c r="E22" i="3"/>
  <c r="F22" i="3"/>
  <c r="D24" i="3"/>
  <c r="D29" i="3"/>
  <c r="D30" i="3"/>
  <c r="D31" i="3"/>
  <c r="D32" i="3"/>
  <c r="D33" i="3"/>
  <c r="D34" i="3"/>
  <c r="D35" i="3"/>
  <c r="E36" i="3"/>
  <c r="D36" i="3" s="1"/>
  <c r="D38" i="3"/>
  <c r="D39" i="3"/>
  <c r="D40" i="3"/>
  <c r="D41" i="3"/>
  <c r="D43" i="3"/>
  <c r="D44" i="3"/>
  <c r="D45" i="3"/>
  <c r="D46" i="3"/>
  <c r="D47" i="3"/>
  <c r="D48" i="3"/>
  <c r="D49" i="3"/>
  <c r="D50" i="3"/>
  <c r="E51" i="3"/>
  <c r="D51" i="3" s="1"/>
  <c r="D53" i="3"/>
  <c r="E54" i="3"/>
  <c r="D54" i="3" s="1"/>
  <c r="D56" i="3"/>
  <c r="D57" i="3"/>
  <c r="D58" i="3"/>
  <c r="D60" i="3"/>
  <c r="D61" i="3"/>
  <c r="D62" i="3"/>
  <c r="D63" i="3"/>
  <c r="D64" i="3"/>
  <c r="D65" i="3"/>
  <c r="D66" i="3"/>
  <c r="D67" i="3"/>
  <c r="D72" i="3"/>
  <c r="D73" i="3"/>
  <c r="D76" i="3"/>
  <c r="D77" i="3"/>
  <c r="E78" i="3"/>
  <c r="D78" i="3" s="1"/>
  <c r="D80" i="3"/>
  <c r="D81" i="3"/>
  <c r="D82" i="3"/>
  <c r="E85" i="3"/>
  <c r="D85" i="3" s="1"/>
  <c r="D87" i="3"/>
  <c r="D88" i="3"/>
  <c r="D91" i="3"/>
  <c r="D92" i="3"/>
  <c r="D97" i="3"/>
  <c r="D98" i="3"/>
  <c r="E99" i="3"/>
  <c r="D99" i="3" s="1"/>
  <c r="D101" i="3"/>
  <c r="D102" i="3"/>
  <c r="D105" i="3"/>
  <c r="D106" i="3"/>
  <c r="E107" i="3"/>
  <c r="F109" i="3"/>
  <c r="F107" i="3" s="1"/>
  <c r="F103" i="3" s="1"/>
  <c r="D111" i="3"/>
  <c r="D112" i="3"/>
  <c r="D113" i="3"/>
  <c r="D114" i="3"/>
  <c r="D117" i="3"/>
  <c r="D118" i="3"/>
  <c r="F119" i="3"/>
  <c r="D123" i="3"/>
  <c r="D124" i="3"/>
  <c r="D125" i="3"/>
  <c r="D126" i="3"/>
  <c r="D121" i="3" s="1"/>
  <c r="D115" i="3" s="1"/>
  <c r="E129" i="3"/>
  <c r="D131" i="3"/>
  <c r="D132" i="3"/>
  <c r="E133" i="3"/>
  <c r="D133" i="3" s="1"/>
  <c r="D135" i="3"/>
  <c r="D136" i="3"/>
  <c r="D137" i="3"/>
  <c r="D138" i="3"/>
  <c r="E139" i="3"/>
  <c r="D139" i="3" s="1"/>
  <c r="D141" i="3"/>
  <c r="E144" i="3"/>
  <c r="D144" i="3" s="1"/>
  <c r="D146" i="3"/>
  <c r="D147" i="3"/>
  <c r="E148" i="3"/>
  <c r="D148" i="3" s="1"/>
  <c r="D150" i="3"/>
  <c r="D151" i="3"/>
  <c r="D152" i="3"/>
  <c r="D153" i="3"/>
  <c r="E154" i="3"/>
  <c r="D154" i="3" s="1"/>
  <c r="D156" i="3"/>
  <c r="E157" i="3"/>
  <c r="D157" i="3" s="1"/>
  <c r="D159" i="3"/>
  <c r="D160" i="3"/>
  <c r="E161" i="3"/>
  <c r="D161" i="3" s="1"/>
  <c r="D163" i="3"/>
  <c r="E164" i="3"/>
  <c r="D164" i="3" s="1"/>
  <c r="D166" i="3"/>
  <c r="F142" i="3"/>
  <c r="D170" i="3"/>
  <c r="F175" i="3"/>
  <c r="D175" i="3" s="1"/>
  <c r="D177" i="3"/>
  <c r="D178" i="3"/>
  <c r="D179" i="3"/>
  <c r="F180" i="3"/>
  <c r="D180" i="3" s="1"/>
  <c r="D182" i="3"/>
  <c r="D183" i="3"/>
  <c r="D184" i="3"/>
  <c r="F185" i="3"/>
  <c r="D185" i="3" s="1"/>
  <c r="D187" i="3"/>
  <c r="D188" i="3"/>
  <c r="D189" i="3"/>
  <c r="D190" i="3"/>
  <c r="F191" i="3"/>
  <c r="D191" i="3" s="1"/>
  <c r="D193" i="3"/>
  <c r="D194" i="3"/>
  <c r="D195" i="3"/>
  <c r="D196" i="3"/>
  <c r="F197" i="3"/>
  <c r="D197" i="3" s="1"/>
  <c r="D199" i="3"/>
  <c r="F200" i="3"/>
  <c r="D200" i="3" s="1"/>
  <c r="D202" i="3"/>
  <c r="D203" i="3"/>
  <c r="D204" i="3"/>
  <c r="D205" i="3"/>
  <c r="F208" i="3"/>
  <c r="D208" i="3" s="1"/>
  <c r="D210" i="3"/>
  <c r="D211" i="3"/>
  <c r="D212" i="3"/>
  <c r="F213" i="3"/>
  <c r="D213" i="3" s="1"/>
  <c r="D215" i="3"/>
  <c r="F216" i="3"/>
  <c r="D216" i="3" s="1"/>
  <c r="D218" i="3"/>
  <c r="D219" i="3"/>
  <c r="D220" i="3"/>
  <c r="F221" i="3"/>
  <c r="D221" i="3" s="1"/>
  <c r="D223" i="3"/>
  <c r="F224" i="3"/>
  <c r="D224" i="3" s="1"/>
  <c r="D226" i="3"/>
  <c r="D227" i="3"/>
  <c r="D228" i="3"/>
  <c r="D229" i="3"/>
  <c r="H181" i="2" l="1"/>
  <c r="F20" i="2"/>
  <c r="F16" i="2"/>
  <c r="G181" i="2"/>
  <c r="F166" i="2"/>
  <c r="F37" i="2"/>
  <c r="F120" i="2"/>
  <c r="F108" i="2"/>
  <c r="F100" i="2"/>
  <c r="F129" i="2"/>
  <c r="F113" i="2"/>
  <c r="F163" i="2"/>
  <c r="F172" i="2"/>
  <c r="F169" i="2"/>
  <c r="F229" i="2"/>
  <c r="E12" i="3"/>
  <c r="D12" i="3" s="1"/>
  <c r="D10" i="3" s="1"/>
  <c r="F224" i="2"/>
  <c r="F90" i="2"/>
  <c r="F299" i="2"/>
  <c r="F295" i="2"/>
  <c r="F206" i="2"/>
  <c r="F203" i="2"/>
  <c r="F200" i="2"/>
  <c r="F188" i="2"/>
  <c r="F82" i="2"/>
  <c r="F76" i="2"/>
  <c r="F55" i="2"/>
  <c r="F292" i="2"/>
  <c r="F289" i="2"/>
  <c r="F286" i="2"/>
  <c r="F283" i="2"/>
  <c r="F280" i="2"/>
  <c r="F277" i="2"/>
  <c r="F268" i="2"/>
  <c r="F265" i="2"/>
  <c r="F262" i="2"/>
  <c r="F258" i="2"/>
  <c r="F254" i="2"/>
  <c r="F250" i="2"/>
  <c r="F246" i="2"/>
  <c r="H240" i="2"/>
  <c r="F237" i="2"/>
  <c r="F234" i="2"/>
  <c r="G210" i="2"/>
  <c r="G240" i="2"/>
  <c r="F215" i="2"/>
  <c r="F212" i="2"/>
  <c r="F194" i="2"/>
  <c r="H141" i="2"/>
  <c r="F94" i="2"/>
  <c r="G88" i="2"/>
  <c r="F85" i="2"/>
  <c r="F79" i="2"/>
  <c r="F72" i="2"/>
  <c r="F69" i="2"/>
  <c r="G62" i="2"/>
  <c r="F52" i="2"/>
  <c r="F49" i="2"/>
  <c r="F31" i="2"/>
  <c r="F28" i="2"/>
  <c r="F25" i="2"/>
  <c r="F178" i="2"/>
  <c r="F175" i="2"/>
  <c r="F158" i="2"/>
  <c r="F155" i="2"/>
  <c r="F152" i="2"/>
  <c r="F149" i="2"/>
  <c r="F146" i="2"/>
  <c r="G141" i="2"/>
  <c r="F141" i="2" s="1"/>
  <c r="F138" i="2"/>
  <c r="H62" i="2"/>
  <c r="F59" i="2"/>
  <c r="F173" i="3"/>
  <c r="D173" i="3" s="1"/>
  <c r="E142" i="3"/>
  <c r="E127" i="3"/>
  <c r="D127" i="3" s="1"/>
  <c r="D129" i="3"/>
  <c r="E68" i="3"/>
  <c r="D68" i="3" s="1"/>
  <c r="E83" i="3"/>
  <c r="D83" i="3" s="1"/>
  <c r="F303" i="2"/>
  <c r="G271" i="2"/>
  <c r="H271" i="2"/>
  <c r="F273" i="2"/>
  <c r="H210" i="2"/>
  <c r="F183" i="2"/>
  <c r="H161" i="2"/>
  <c r="F143" i="2"/>
  <c r="H88" i="2"/>
  <c r="G44" i="2"/>
  <c r="G9" i="2"/>
  <c r="F64" i="2"/>
  <c r="H44" i="2"/>
  <c r="H9" i="2"/>
  <c r="F39" i="2"/>
  <c r="F11" i="2"/>
  <c r="F9" i="2" s="1"/>
  <c r="F46" i="2"/>
  <c r="F115" i="3"/>
  <c r="E103" i="3"/>
  <c r="D103" i="3" s="1"/>
  <c r="D107" i="3"/>
  <c r="F206" i="3"/>
  <c r="E25" i="3"/>
  <c r="D25" i="3" s="1"/>
  <c r="D109" i="3"/>
  <c r="D27" i="3"/>
  <c r="D22" i="3"/>
  <c r="D14" i="3"/>
  <c r="F171" i="3" l="1"/>
  <c r="E93" i="3"/>
  <c r="E10" i="3" s="1"/>
  <c r="E8" i="3" s="1"/>
  <c r="F161" i="2"/>
  <c r="F88" i="2"/>
  <c r="F8" i="2" s="1"/>
  <c r="G8" i="2"/>
  <c r="D206" i="3"/>
  <c r="F210" i="2"/>
  <c r="F181" i="2"/>
  <c r="F240" i="2"/>
  <c r="F93" i="3"/>
  <c r="H8" i="2"/>
  <c r="F62" i="2"/>
  <c r="F44" i="2"/>
  <c r="F271" i="2"/>
  <c r="D171" i="3" l="1"/>
  <c r="D8" i="3" s="1"/>
  <c r="F8" i="3"/>
  <c r="F3" i="3"/>
  <c r="F9" i="4"/>
  <c r="H2" i="2"/>
  <c r="E9" i="4"/>
  <c r="G2" i="2"/>
  <c r="D93" i="3"/>
  <c r="E3" i="3" l="1"/>
  <c r="H8" i="3"/>
  <c r="D9" i="4" l="1"/>
</calcChain>
</file>

<file path=xl/sharedStrings.xml><?xml version="1.0" encoding="utf-8"?>
<sst xmlns="http://schemas.openxmlformats.org/spreadsheetml/2006/main" count="3276" uniqueCount="1186">
  <si>
    <t>ÀÝ¹³Ù»ÝÁ (ë.5+ë.6)</t>
  </si>
  <si>
    <t>³Û¹ ÃíáõÙ`</t>
  </si>
  <si>
    <t>í³ñã³Ï³Ý Ù³ë</t>
  </si>
  <si>
    <t>ýáÝ¹³ÛÇÝ Ù³ë</t>
  </si>
  <si>
    <t>X</t>
  </si>
  <si>
    <t>1111</t>
  </si>
  <si>
    <t>1121</t>
  </si>
  <si>
    <t>1230</t>
  </si>
  <si>
    <t>1231</t>
  </si>
  <si>
    <t>1240</t>
  </si>
  <si>
    <t>1241</t>
  </si>
  <si>
    <t>1251</t>
  </si>
  <si>
    <t>1255</t>
  </si>
  <si>
    <t>1261</t>
  </si>
  <si>
    <t>1321</t>
  </si>
  <si>
    <t>1331</t>
  </si>
  <si>
    <t>1333</t>
  </si>
  <si>
    <t>1334</t>
  </si>
  <si>
    <t>1342</t>
  </si>
  <si>
    <t>1351</t>
  </si>
  <si>
    <t>1352</t>
  </si>
  <si>
    <t>1361</t>
  </si>
  <si>
    <t>1362</t>
  </si>
  <si>
    <t>1381</t>
  </si>
  <si>
    <t>1390</t>
  </si>
  <si>
    <t>1391</t>
  </si>
  <si>
    <t>1392</t>
  </si>
  <si>
    <t>1393</t>
  </si>
  <si>
    <t>x</t>
  </si>
  <si>
    <t xml:space="preserve">  ÀÝ¹³Ù»ÝÁ   (ë.7 +ë.8)</t>
  </si>
  <si>
    <t xml:space="preserve">     ³Û¹ ÃíáõÙ`</t>
  </si>
  <si>
    <t>í³ñã³Ï³Ý µÛáõç»</t>
  </si>
  <si>
    <t>ýáÝ¹³ÛÇÝ µÛáõç»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</si>
  <si>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</si>
  <si>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</si>
  <si>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</si>
  <si>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</si>
  <si>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</si>
  <si>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</si>
  <si>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</si>
  <si>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</si>
  <si>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</si>
  <si>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</si>
  <si>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</si>
  <si>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</si>
  <si>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</si>
  <si>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</si>
  <si>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</si>
  <si>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</si>
  <si>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Ð²îì²Ì 3</t>
  </si>
  <si>
    <t xml:space="preserve"> NN 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</si>
  <si>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</si>
  <si>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</si>
  <si>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</si>
  <si>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</si>
  <si>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</si>
  <si>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</si>
  <si>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</si>
  <si>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</si>
  <si>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</si>
  <si>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</si>
  <si>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</si>
  <si>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</si>
  <si>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</si>
  <si>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</si>
  <si>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</si>
  <si>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</si>
  <si>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</si>
  <si>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</si>
  <si>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</si>
  <si>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</si>
  <si>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</si>
  <si>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</si>
  <si>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</si>
  <si>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</si>
  <si>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</si>
  <si>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</si>
  <si>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</si>
  <si>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</si>
  <si>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</si>
  <si>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</si>
  <si>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</si>
  <si>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</si>
  <si>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</si>
  <si>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</si>
  <si>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</si>
  <si>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</si>
  <si>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</si>
  <si>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</si>
  <si>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</si>
  <si>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</si>
  <si>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</si>
  <si>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</si>
  <si>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</si>
  <si>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</si>
  <si>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</si>
  <si>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</si>
  <si>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</si>
  <si>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</si>
  <si>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</si>
  <si>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</si>
  <si>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</si>
  <si>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</si>
  <si>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</si>
  <si>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</si>
  <si>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</si>
  <si>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</si>
  <si>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</si>
  <si>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</si>
  <si>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</si>
  <si>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</si>
  <si>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</si>
  <si>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</si>
  <si>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</si>
  <si>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</si>
  <si>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</si>
  <si>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</si>
  <si>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</si>
  <si>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</si>
  <si>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</si>
  <si>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</si>
  <si>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</si>
  <si>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</si>
  <si>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</si>
  <si>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</si>
  <si>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</si>
  <si>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</si>
  <si>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</si>
  <si>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</si>
  <si>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</si>
  <si>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</si>
  <si>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</si>
  <si>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</si>
  <si>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</si>
  <si>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</si>
  <si>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</si>
  <si>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</si>
  <si>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</si>
  <si>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</si>
  <si>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</si>
  <si>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</si>
  <si>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</si>
  <si>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</si>
  <si>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</si>
  <si>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</si>
  <si>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</si>
  <si>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</si>
  <si>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</si>
  <si>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</si>
  <si>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</si>
  <si>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</si>
  <si>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</si>
  <si>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</si>
  <si>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</si>
  <si>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</si>
  <si>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</si>
  <si>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</si>
  <si>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</si>
  <si>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</si>
  <si>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</si>
  <si>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</si>
  <si>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</si>
  <si>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</si>
  <si>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</si>
  <si>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</si>
  <si>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</si>
  <si>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</si>
  <si>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</si>
  <si>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</si>
  <si>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</si>
  <si>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 xml:space="preserve">  Ð²îì²Ì  4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</si>
  <si>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</si>
  <si>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</si>
  <si>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</si>
  <si>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</si>
  <si>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</si>
  <si>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Ð²îì²Ì  5</t>
  </si>
  <si>
    <t xml:space="preserve">        ³Û¹ ÃíáõÙ`</t>
  </si>
  <si>
    <t>9111</t>
  </si>
  <si>
    <t>6111</t>
  </si>
  <si>
    <t>9112</t>
  </si>
  <si>
    <t>6112</t>
  </si>
  <si>
    <t>9213</t>
  </si>
  <si>
    <t>6213</t>
  </si>
  <si>
    <t>9212</t>
  </si>
  <si>
    <t>6212</t>
  </si>
  <si>
    <t>1372</t>
  </si>
  <si>
    <t>որից`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</si>
  <si>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</si>
  <si>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</si>
  <si>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</si>
  <si>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</si>
  <si>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</si>
  <si>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4</t>
  </si>
  <si>
    <t>5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</si>
  <si>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</si>
  <si>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</si>
  <si>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</si>
  <si>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</si>
  <si>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</si>
  <si>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</si>
  <si>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</si>
  <si>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</si>
  <si>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</si>
  <si>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</si>
  <si>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</si>
  <si>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</si>
  <si>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</si>
  <si>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</si>
  <si>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</si>
  <si>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</si>
  <si>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</si>
  <si>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</si>
  <si>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</si>
  <si>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</si>
  <si>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</si>
  <si>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</si>
  <si>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</si>
  <si>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</si>
  <si>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</si>
  <si>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</si>
  <si>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</si>
  <si>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</si>
  <si>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</si>
  <si>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</si>
  <si>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</si>
  <si>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</si>
  <si>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</si>
  <si>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</si>
  <si>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</si>
  <si>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</si>
  <si>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</si>
  <si>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</si>
  <si>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</si>
  <si>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</si>
  <si>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</si>
  <si>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</si>
  <si>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</si>
  <si>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</si>
  <si>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</si>
  <si>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</si>
  <si>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</si>
  <si>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</si>
  <si>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</si>
  <si>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</si>
  <si>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</si>
  <si>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</si>
  <si>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</si>
  <si>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</si>
  <si>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</si>
  <si>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</si>
  <si>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</si>
  <si>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</si>
  <si>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</si>
  <si>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</si>
  <si>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</si>
  <si>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</si>
  <si>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</si>
  <si>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</si>
  <si>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</si>
  <si>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</si>
  <si>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</si>
  <si>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</si>
  <si>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</si>
  <si>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</si>
  <si>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</si>
  <si>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</si>
  <si>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</si>
  <si>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</si>
  <si>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</si>
  <si>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</si>
  <si>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</si>
  <si>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</si>
  <si>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</si>
  <si>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</si>
  <si>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</si>
  <si>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</si>
  <si>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</si>
  <si>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</si>
  <si>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</si>
  <si>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</si>
  <si>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</si>
  <si>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</si>
  <si>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</si>
  <si>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</si>
  <si>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</si>
  <si>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</si>
  <si>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</si>
  <si>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</si>
  <si>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</si>
  <si>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</si>
  <si>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</si>
  <si>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</si>
  <si>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</si>
  <si>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</si>
  <si>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</si>
  <si>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</si>
  <si>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</si>
  <si>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</si>
  <si>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</si>
  <si>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</si>
  <si>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</si>
  <si>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</si>
  <si>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</si>
  <si>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</si>
  <si>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</si>
  <si>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</si>
  <si>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</si>
  <si>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</si>
  <si>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</si>
  <si>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</si>
  <si>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</si>
  <si>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</si>
  <si>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</si>
  <si>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</si>
  <si>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</si>
  <si>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</si>
  <si>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</si>
  <si>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</si>
  <si>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</si>
  <si>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</si>
  <si>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</si>
  <si>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</si>
  <si>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</si>
  <si>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</si>
  <si>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</si>
  <si>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</si>
  <si>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</si>
  <si>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</si>
  <si>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</si>
  <si>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</si>
  <si>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</si>
  <si>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</si>
  <si>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</si>
  <si>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</si>
  <si>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</si>
  <si>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</si>
  <si>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</si>
  <si>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</si>
  <si>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</si>
  <si>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</si>
  <si>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</si>
  <si>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</si>
  <si>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</si>
  <si>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</si>
  <si>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</si>
  <si>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</si>
  <si>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</si>
  <si>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</si>
  <si>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</si>
  <si>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</si>
  <si>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</si>
  <si>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</si>
  <si>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</si>
  <si>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</si>
  <si>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</si>
  <si>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</si>
  <si>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</si>
  <si>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</si>
  <si>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</si>
  <si>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</si>
  <si>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</si>
  <si>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</si>
  <si>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</si>
  <si>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</si>
  <si>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</si>
  <si>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</si>
  <si>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</si>
  <si>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</si>
  <si>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</si>
  <si>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 xml:space="preserve">ՀՀ կառավարության և համայնքների պահուստային ֆոնդ </t>
  </si>
  <si>
    <t>ՀՀ համայնքների պահուստային ֆոնդ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</si>
  <si>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</si>
  <si>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</si>
  <si>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</si>
  <si>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</si>
  <si>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</si>
  <si>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</si>
  <si>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-Բնեղեն աշխատավարձեր և հավելավճարներ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</si>
  <si>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</si>
  <si>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</si>
  <si>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</si>
  <si>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</si>
  <si>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</si>
  <si>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</si>
  <si>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</si>
  <si>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</si>
  <si>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</si>
  <si>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</si>
  <si>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</si>
  <si>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</si>
  <si>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</si>
  <si>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</si>
  <si>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</si>
  <si>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</si>
  <si>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</si>
  <si>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</si>
  <si>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</si>
  <si>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</si>
  <si>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</si>
  <si>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</si>
  <si>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</si>
  <si>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</si>
  <si>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</si>
  <si>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</si>
  <si>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</si>
  <si>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</si>
  <si>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</si>
  <si>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</si>
  <si>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</si>
  <si>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</si>
  <si>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</si>
  <si>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</si>
  <si>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</si>
  <si>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</si>
  <si>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</si>
  <si>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</si>
  <si>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</si>
  <si>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</si>
  <si>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</si>
  <si>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</si>
  <si>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</si>
  <si>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</si>
  <si>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</si>
  <si>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</si>
  <si>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</si>
  <si>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</si>
  <si>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</si>
  <si>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</si>
  <si>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</si>
  <si>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</si>
  <si>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</si>
  <si>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ՀՀ այլ համայնքներին 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</si>
  <si>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</si>
  <si>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</si>
  <si>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</si>
  <si>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</si>
  <si>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</si>
  <si>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</si>
  <si>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</si>
  <si>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</si>
  <si>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</si>
  <si>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</si>
  <si>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</si>
  <si>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</si>
  <si>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</si>
  <si>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</si>
  <si>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</si>
  <si>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</si>
  <si>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</si>
  <si>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</si>
  <si>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</si>
  <si>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</si>
  <si>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</si>
  <si>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 - Շենքերի և շինությունների ձեռք բերում</t>
  </si>
  <si>
    <t xml:space="preserve"> - Շենքերի և շինությունների շինարարություն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</si>
  <si>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</si>
  <si>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</si>
  <si>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</si>
  <si>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</si>
  <si>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</si>
  <si>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</si>
  <si>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</si>
  <si>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</si>
  <si>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</si>
  <si>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</si>
  <si>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</si>
  <si>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</si>
  <si>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 xml:space="preserve"> -Բարձրարժեք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</si>
  <si>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</si>
  <si>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</si>
  <si>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</si>
  <si>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</si>
  <si>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</si>
  <si>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</si>
  <si>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</si>
  <si>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</si>
  <si>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</si>
  <si>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</si>
  <si>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</si>
  <si>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</si>
  <si>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</si>
  <si>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</si>
  <si>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</si>
  <si>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</si>
  <si>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Տողի NN  </t>
  </si>
  <si>
    <t xml:space="preserve">  - թողարկումից և տեղաբաշխումից մուտքեր</t>
  </si>
  <si>
    <t xml:space="preserve">  - հիմնական գումարի մարում</t>
  </si>
  <si>
    <t>պետական բյուջեից</t>
  </si>
  <si>
    <t>այլ աղբյուրներից</t>
  </si>
  <si>
    <t>ՀՀ պետական բյուջեին</t>
  </si>
  <si>
    <t>այլ աղբյուրներին</t>
  </si>
  <si>
    <t>ՀՀ պետական բյուջեից</t>
  </si>
  <si>
    <t>ՀՀ այլ համայնքների բյուջեներից</t>
  </si>
  <si>
    <t>ՀՀ այլ համայնքների բյուջեներին</t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</si>
  <si>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</si>
  <si>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</si>
  <si>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</si>
  <si>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</si>
  <si>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</si>
  <si>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</si>
  <si>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</si>
  <si>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</si>
  <si>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</si>
  <si>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</si>
  <si>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</si>
  <si>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</si>
  <si>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</si>
  <si>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8199ա</t>
  </si>
  <si>
    <t>որից` ծախսերի ֆինանսավորմանը չուղղված համայնքի բյուջեի միջոցների տարեսկզբի ազատ մնացորդի գումարը</t>
  </si>
  <si>
    <t>9121</t>
  </si>
  <si>
    <t>6121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</si>
  <si>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</si>
  <si>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</si>
  <si>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</si>
  <si>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</si>
  <si>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  - փոխատվությունների ստացում</t>
  </si>
  <si>
    <t xml:space="preserve">  - ստացված փոխատվությունների գումարի մարում</t>
  </si>
  <si>
    <t>4729</t>
  </si>
  <si>
    <t>(հազար դրամներով)</t>
  </si>
  <si>
    <t>Բաժին</t>
  </si>
  <si>
    <t xml:space="preserve"> - տեղական ինքնակառավրման մարմիններին (տող4545+տող4546)</t>
  </si>
  <si>
    <t xml:space="preserve"> - տեղական ինքնակառավրման մարմիններին  (տող4535+տող4536)</t>
  </si>
  <si>
    <t>Հ Հ    Տ Ա Վ Ո Ւ Շ Ի    Մ Ա Ր Զ Ի</t>
  </si>
  <si>
    <t xml:space="preserve"> -Կենցաղային և հանրային սննդի ծառայություններ</t>
  </si>
  <si>
    <r>
      <t xml:space="preserve">ՀԱՄԱՅՆՔԻ ՂԵԿԱՎԱՐ   </t>
    </r>
    <r>
      <rPr>
        <b/>
        <u/>
        <sz val="16"/>
        <rFont val="GHEA Grapalat"/>
        <family val="3"/>
      </rPr>
      <t>……………Ա․Ճաղարյան</t>
    </r>
    <r>
      <rPr>
        <b/>
        <sz val="16"/>
        <rFont val="GHEA Grapalat"/>
        <family val="3"/>
      </rPr>
      <t xml:space="preserve"> </t>
    </r>
  </si>
  <si>
    <t>- Աշխատողների աշխատավարձեր և հավելավճարներ</t>
  </si>
  <si>
    <t>- Պարգևատրումներ, դրամական խրախուսումներ և հատուկ վճարներ</t>
  </si>
  <si>
    <t>- Սոցիալական ապահովության վճարներ</t>
  </si>
  <si>
    <t>- Գործառնական և բանկային ծառայությունների ծախսեր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</si>
  <si>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</si>
  <si>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</si>
  <si>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</si>
  <si>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</si>
  <si>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</si>
  <si>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</si>
  <si>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</si>
  <si>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</si>
  <si>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</si>
  <si>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</si>
  <si>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Ներկայացուցչական ծախսեր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</si>
  <si>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</si>
  <si>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</si>
  <si>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</si>
  <si>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</si>
  <si>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</si>
  <si>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վարչական բյուջե</t>
  </si>
  <si>
    <t>ֆոնդային բյուջե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</si>
  <si>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</si>
  <si>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</si>
  <si>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</si>
  <si>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</si>
  <si>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</si>
  <si>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</si>
  <si>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</si>
  <si>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</si>
  <si>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</si>
  <si>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Ընդհանուր բնույթի այլ ծառայություններ</t>
  </si>
  <si>
    <t>- Մասնագիտական ծառայություններ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</si>
  <si>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</si>
  <si>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</si>
  <si>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- Գրասենյակային նյութեր և հագուստ</t>
  </si>
  <si>
    <t>- Գյուղատնտեսական ապրանքներ</t>
  </si>
  <si>
    <t>- Տրանսպորտային նյութեր</t>
  </si>
  <si>
    <t>- Առողջապահական և լաբորատոր նյութեր</t>
  </si>
  <si>
    <t>- Կենցաղային և հանրային սննդի նյութեր</t>
  </si>
  <si>
    <t>- Հատուկ նպատակային այլ նյութեր</t>
  </si>
  <si>
    <t>- Սուբսիդիաներ ոչ ֆինանսական պետական (hամայնքային) կազմակերպություններին</t>
  </si>
  <si>
    <t>- Այլ կապիտալ դրամաշնորհներ (տող 4544 + տող 4547 + տող 4548), այդ թվում`</t>
  </si>
  <si>
    <t>- Կրթական, մշակութային և սպորտային նպաստներ բյուջեից</t>
  </si>
  <si>
    <t>- Այլ նպաստներ բյուջեից</t>
  </si>
  <si>
    <t>- Նվիրատվություններ այլ շահույթ չհետապնդող կազմակերպություններին</t>
  </si>
  <si>
    <t>- Պարտադիր վճարներ</t>
  </si>
  <si>
    <t>- Կառավարման մարմինների գործունեության հետևանքով առաջացած վնասվածքների կամ վնասների վերականգնում</t>
  </si>
  <si>
    <t>- Այլ ծախսեր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</si>
  <si>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</si>
  <si>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</si>
  <si>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</si>
  <si>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</si>
  <si>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</si>
  <si>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</si>
  <si>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</si>
  <si>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</si>
  <si>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</si>
  <si>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</si>
  <si>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</si>
  <si>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</si>
  <si>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</si>
  <si>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</si>
  <si>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</si>
  <si>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</si>
  <si>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</si>
  <si>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</si>
  <si>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</si>
  <si>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</si>
  <si>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</si>
  <si>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</si>
  <si>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</si>
  <si>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</si>
  <si>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</si>
  <si>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</si>
  <si>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</si>
  <si>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</si>
  <si>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</si>
  <si>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</si>
  <si>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</si>
  <si>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</si>
  <si>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</si>
  <si>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</si>
  <si>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</si>
  <si>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</si>
  <si>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</si>
  <si>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</si>
  <si>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</si>
  <si>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</si>
  <si>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</si>
  <si>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</si>
  <si>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</si>
  <si>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</si>
  <si>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</si>
  <si>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</si>
  <si>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</si>
  <si>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</si>
  <si>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</si>
  <si>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</si>
  <si>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</si>
  <si>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</si>
  <si>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</si>
  <si>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</si>
  <si>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</si>
  <si>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</si>
  <si>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</si>
  <si>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</si>
  <si>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</si>
  <si>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</si>
  <si>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</si>
  <si>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</si>
  <si>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</si>
  <si>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</si>
  <si>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</si>
  <si>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</si>
  <si>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</si>
  <si>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</si>
  <si>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</si>
  <si>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</si>
  <si>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</si>
  <si>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</si>
  <si>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</si>
  <si>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</si>
  <si>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</si>
  <si>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</si>
  <si>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</si>
  <si>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</si>
  <si>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</si>
  <si>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</si>
  <si>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</si>
  <si>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</si>
  <si>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</si>
  <si>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</si>
  <si>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</si>
  <si>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</si>
  <si>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</si>
  <si>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</si>
  <si>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</si>
  <si>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</si>
  <si>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</si>
  <si>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</si>
  <si>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</si>
  <si>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</si>
  <si>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</si>
  <si>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</si>
  <si>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</si>
  <si>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</si>
  <si>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</si>
  <si>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</si>
  <si>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</si>
  <si>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</si>
  <si>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</si>
  <si>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</si>
  <si>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</si>
  <si>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</si>
  <si>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</si>
  <si>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</si>
  <si>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</si>
  <si>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</si>
  <si>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</si>
  <si>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</si>
  <si>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</si>
  <si>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</si>
  <si>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</si>
  <si>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</si>
  <si>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</si>
  <si>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</si>
  <si>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</si>
  <si>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</si>
  <si>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</si>
  <si>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</si>
  <si>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</si>
  <si>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</si>
  <si>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</si>
  <si>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- Շենքերի և շինությունների կառուցում</t>
  </si>
  <si>
    <t>- Այլ մեքենաներ և սարքավորումներ</t>
  </si>
  <si>
    <t>- Գեոդեզիական քարտեզագրական ծախսեր</t>
  </si>
  <si>
    <t>- Նախագծահետազոտական ծախսեր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</si>
  <si>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</si>
  <si>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</si>
  <si>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</si>
  <si>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</si>
  <si>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</si>
  <si>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</si>
  <si>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</si>
  <si>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</si>
  <si>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</si>
  <si>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</si>
  <si>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</si>
  <si>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</si>
  <si>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</si>
  <si>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</si>
  <si>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</si>
  <si>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</si>
  <si>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</si>
  <si>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</si>
  <si>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</si>
  <si>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</si>
  <si>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</si>
  <si>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</si>
  <si>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</si>
  <si>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</si>
  <si>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</si>
  <si>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</si>
  <si>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</si>
  <si>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</si>
  <si>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</si>
  <si>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</si>
  <si>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</si>
  <si>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</si>
  <si>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</si>
  <si>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</si>
  <si>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</si>
  <si>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</si>
  <si>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</si>
  <si>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</si>
  <si>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</si>
  <si>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</si>
  <si>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</si>
  <si>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</si>
  <si>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</si>
  <si>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</si>
  <si>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</si>
  <si>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</si>
  <si>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</si>
  <si>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</si>
  <si>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</si>
  <si>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</si>
  <si>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</si>
  <si>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</si>
  <si>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</si>
  <si>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</si>
  <si>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</si>
  <si>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3610 + տող 3620 + տող 3630 + տող 3640 + տող 3650 + տող 3660),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</si>
  <si>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</si>
  <si>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</si>
  <si>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</si>
  <si>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</si>
  <si>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</si>
  <si>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</si>
  <si>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</si>
  <si>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</si>
  <si>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</si>
  <si>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</si>
  <si>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</si>
  <si>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</si>
  <si>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</si>
  <si>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</si>
  <si>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</si>
  <si>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</si>
  <si>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</si>
  <si>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</si>
  <si>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</si>
  <si>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- Ընթացիկ դրամաշնորհներ պետական և համայնքների առևտրային կազմակերպություններին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</si>
  <si>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</si>
  <si>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</si>
  <si>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</si>
  <si>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</si>
  <si>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</si>
  <si>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</si>
  <si>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</si>
  <si>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</si>
  <si>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</si>
  <si>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</si>
  <si>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</si>
  <si>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</si>
  <si>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</si>
  <si>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</si>
  <si>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</si>
  <si>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</si>
  <si>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</si>
  <si>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</si>
  <si>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</si>
  <si>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</si>
  <si>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</si>
  <si>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</si>
  <si>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</si>
  <si>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</si>
  <si>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</si>
  <si>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</si>
  <si>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</si>
  <si>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</si>
  <si>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</si>
  <si>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</si>
  <si>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</si>
  <si>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</si>
  <si>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</si>
  <si>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</si>
  <si>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</si>
  <si>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</si>
  <si>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</si>
  <si>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</si>
  <si>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 xml:space="preserve">2820 </t>
  </si>
  <si>
    <t>Մշակութային ծառայություններ, որից`</t>
  </si>
  <si>
    <t xml:space="preserve">2821 </t>
  </si>
  <si>
    <t xml:space="preserve">2822 </t>
  </si>
  <si>
    <t>- Ընթացիկ դրամաշնորհներ պետական և համայնքների ոչ առևտրային կազմակերպություններին</t>
  </si>
  <si>
    <t xml:space="preserve">2823 </t>
  </si>
  <si>
    <t xml:space="preserve">2824 </t>
  </si>
  <si>
    <t>- Կապիտալ դրամաշնորհներ պետական և համայնքների ոչ առևտրային կազմակերպություններին</t>
  </si>
  <si>
    <t>- Կապիտալ դրամաշնորհներ պետական և համայնքների առևտրային կազմակերպություններին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</si>
  <si>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</si>
  <si>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</si>
  <si>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</si>
  <si>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</si>
  <si>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</si>
  <si>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</si>
  <si>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</si>
  <si>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</si>
  <si>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</si>
  <si>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</si>
  <si>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</si>
  <si>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</si>
  <si>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</si>
  <si>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</si>
  <si>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</si>
  <si>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</si>
  <si>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</si>
  <si>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</si>
  <si>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</si>
  <si>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</si>
  <si>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</si>
  <si>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</si>
  <si>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</si>
  <si>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</si>
  <si>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</si>
  <si>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</si>
  <si>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</si>
  <si>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</si>
  <si>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</si>
  <si>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</si>
  <si>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</si>
  <si>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</si>
  <si>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</si>
  <si>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</si>
  <si>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</si>
  <si>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</si>
  <si>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</si>
  <si>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</si>
  <si>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</si>
  <si>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</si>
  <si>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</si>
  <si>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</si>
  <si>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</si>
  <si>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</si>
  <si>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</si>
  <si>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</si>
  <si>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</si>
  <si>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</si>
  <si>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</si>
  <si>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</si>
  <si>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</si>
  <si>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</si>
  <si>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</si>
  <si>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</si>
  <si>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</si>
  <si>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</si>
  <si>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</si>
  <si>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</si>
  <si>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</si>
  <si>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</si>
  <si>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</si>
  <si>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</si>
  <si>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</si>
  <si>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</si>
  <si>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</si>
  <si>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</si>
  <si>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</si>
  <si>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</si>
  <si>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</si>
  <si>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</si>
  <si>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</si>
  <si>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</si>
  <si>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</si>
  <si>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</si>
  <si>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</si>
  <si>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</si>
  <si>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</si>
  <si>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</si>
  <si>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</si>
  <si>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</si>
  <si>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</si>
  <si>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</si>
  <si>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</si>
  <si>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</si>
  <si>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</si>
  <si>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</si>
  <si>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</si>
  <si>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</si>
  <si>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</si>
  <si>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</si>
  <si>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</si>
  <si>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</si>
  <si>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</si>
  <si>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</si>
  <si>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- Պահուստային միջոցներ</t>
  </si>
  <si>
    <t>ԻՋԵՎԱՆ  ՀԱՄԱՅՆՔԻ</t>
  </si>
  <si>
    <r>
      <t xml:space="preserve">Հաստատված է    </t>
    </r>
    <r>
      <rPr>
        <b/>
        <u/>
        <sz val="14"/>
        <color theme="1"/>
        <rFont val="GHEA Grapalat"/>
        <family val="3"/>
      </rPr>
      <t>ԻՋԵՎԱՆ</t>
    </r>
    <r>
      <rPr>
        <b/>
        <sz val="14"/>
        <color theme="1"/>
        <rFont val="GHEA Grapalat"/>
        <family val="3"/>
      </rPr>
      <t xml:space="preserve"> համայնքի ավագանու</t>
    </r>
  </si>
  <si>
    <t>- Ka</t>
  </si>
  <si>
    <t>փողոցների պահպանում ու շահագործում</t>
  </si>
  <si>
    <t>xx</t>
  </si>
  <si>
    <t xml:space="preserve">թիվ-- նիստի թիվ --Ն որոշմամբ </t>
  </si>
  <si>
    <t>îáÕÇ NN</t>
  </si>
  <si>
    <t>ºÏ³Ùï³ï»ë³ÏÝ»ñÁ</t>
  </si>
  <si>
    <t>1000</t>
  </si>
  <si>
    <t>ÀÜ¸²ØºÜÀ ºÎ²ØàôîÜºð</t>
  </si>
  <si>
    <t>1100</t>
  </si>
  <si>
    <t>1. Ð²ðÎºð ºì îàôðøºð     (ïáÕ 1110 + ïáÕ 1120 + ïáÕ 1130 +ïáÕ1140+ ïáÕ 1150 ) ,                   ³Û¹ ÃíáõÙ`</t>
  </si>
  <si>
    <t>1110</t>
  </si>
  <si>
    <t>1.1 ¶áõÛù³ÛÇÝ Ñ³ñÏ»ñ ³Ýß³ñÅ ·áõÛùÇó (ïáÕ 1111 + ïáÕ 1112+ïáÕ1113),                                            ³Û¹ ÃíáõÙ`</t>
  </si>
  <si>
    <t>¶áõÛù³Ñ³ñÏ  Ñ³Ù³ÛÝùÝ»ñÇ í³ñã³Ï³Ý ï³ñ³ÍùÝ»ñáõÙ ·ïÝíáÕ ß»Ýù»ñÇ ¨ ßÇÝáõÃÛáõÝÝ»ñÇ Ñ³Ù³ñ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</si>
  <si>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</si>
  <si>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</si>
  <si>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</si>
  <si>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</si>
  <si>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</si>
  <si>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</si>
  <si>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</si>
  <si>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</si>
  <si>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</si>
  <si>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</si>
  <si>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</si>
  <si>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</si>
  <si>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</si>
  <si>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</si>
  <si>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</si>
  <si>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</si>
  <si>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</si>
  <si>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</si>
  <si>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</si>
  <si>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</si>
  <si>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</si>
  <si>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</si>
  <si>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</si>
  <si>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</si>
  <si>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</si>
  <si>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</si>
  <si>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</si>
  <si>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</si>
  <si>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</si>
  <si>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</si>
  <si>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</si>
  <si>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</si>
  <si>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</si>
  <si>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</si>
  <si>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</si>
  <si>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</si>
  <si>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</si>
  <si>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</si>
  <si>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</si>
  <si>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</si>
  <si>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</si>
  <si>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</si>
  <si>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</si>
  <si>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</si>
  <si>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</si>
  <si>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</si>
  <si>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</si>
  <si>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</si>
  <si>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</si>
  <si>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</si>
  <si>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</si>
  <si>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            (ïáÕ 1210 + ïáÕ 1220 + ïáÕ 1230 + ïáÕ 1240 + ïáÕ 1250 + ïáÕ 1260),                               ³Û¹ ÃíáõÙ`</t>
  </si>
  <si>
    <t>2.3 ÀÝÃ³óÇÏ ³ñï³ùÇÝ å³ßïáÝ³Ï³Ý ¹ñ³Ù³ßÝáñÑÝ»ñ`  ëï³óí³Í ÙÇç³½·³ÛÇÝ Ï³½Ù³Ï»ñåáõÃÛáõÝÝ»ñÇó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</si>
  <si>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</si>
  <si>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2.4 Î³åÇï³É ³ñï³ùÇÝ å³ßïáÝ³Ï³Ý ¹ñ³Ù³ßÝáñÑÝ»ñ`  ëï³óí³Í ÙÇç³½·³ÛÇÝ Ï³½Ù³Ï»ñåáõÃÛáõÝÝ»ñÇó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</si>
  <si>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</si>
  <si>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</si>
  <si>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</si>
  <si>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ä»ï³Ï³Ý µÛáõç»Çó ýÇÝ³Ýë³Ï³Ý Ñ³Ù³Ñ³ñÃ»óÙ³Ý ëÏ½µáõÝùáí ïñ³Ù³¹ñíáÕ ¹áï³óÇ³Ý»ñ</t>
  </si>
  <si>
    <t>ä»ï³Ï³Ý µÛáõç»Çó ïñ³Ù³¹ñíáÕ ajlÝå³ï³Ï³ÛÇÝ Ñ³ïÏ³óáõÙÝ»ñ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</si>
  <si>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</si>
  <si>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</si>
  <si>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</si>
  <si>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</si>
  <si>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</si>
  <si>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</si>
  <si>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1320</t>
  </si>
  <si>
    <t>3.2 Þ³Ñ³µ³ÅÇÝÝ»ñ,                                         ³Û¹ ÃíáõÙ`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</si>
  <si>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</si>
  <si>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</si>
  <si>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</si>
  <si>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Ð³Ù³ÛÝùÇ ë»÷³Ï³ÝáõÃÛáõÝ Ñ³Ù³ñíáÕ ÑáÕ»ñÇ í³ñÓ³í×³ñÝ»ñ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</si>
  <si>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</si>
  <si>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</si>
  <si>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</si>
  <si>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</si>
  <si>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</si>
  <si>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</si>
  <si>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</si>
  <si>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</si>
  <si>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</si>
  <si>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</si>
  <si>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</si>
  <si>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</si>
  <si>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</si>
  <si>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</si>
  <si>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</si>
  <si>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</si>
  <si>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</si>
  <si>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</si>
  <si>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</si>
  <si>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</si>
  <si>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</si>
  <si>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</si>
  <si>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</si>
  <si>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</si>
  <si>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</si>
  <si>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</si>
  <si>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</si>
  <si>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</si>
  <si>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</si>
  <si>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</si>
  <si>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</si>
  <si>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</si>
  <si>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</si>
  <si>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</si>
  <si>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</si>
  <si>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</si>
  <si>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</si>
  <si>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</si>
  <si>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</si>
  <si>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</si>
  <si>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</si>
  <si>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</si>
  <si>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</si>
  <si>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</si>
  <si>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</si>
  <si>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</si>
  <si>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</si>
  <si>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</si>
  <si>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</si>
  <si>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</si>
  <si>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3.9 ²ÛÉ »Ï³ÙáõïÝ»ñ                    (ïáÕ 1391 + ïáÕ 1392 + ïáÕ 1393),                                  ³Û¹ ÃíáõÙ`</t>
  </si>
  <si>
    <t>Ð³Ù³ÛÝùÇ ·áõÛùÇÝ å³ï×³é³Í íÝ³ëÝ»ñÇ ÷áËÑ³ïáõóáõÙÇó Ùáõïù»ñ</t>
  </si>
  <si>
    <t>ì³ñã³Ï³Ý µÛáõç»Ç å³Ñáõëï³ÛÇÝ ýáÝ¹Çó ýáÝ¹³ÛÇÝ µÛáõç» Ï³ï³ñíáÕ Ñ³ïÏ³óáõÙÝ»ñÇó Ùáõïù»ñ</t>
  </si>
  <si>
    <t>úñ»Ýùáí ¨ Çñ³í³Ï³Ý ³ÛÉ ³Ïï»ñáí ë³ÑÙ³Ýí³Í` Ñ³Ù³ÛÝùÇ µÛáõç»Ç Ùáõïù³·ñÙ³Ý »ÝÃ³Ï³ ³ÛÉ »Ï³ÙáõïÝ»ñ</t>
  </si>
  <si>
    <t>Ðá¹í³ÍÇ NN</t>
  </si>
  <si>
    <t>ÀÝ¹³Ù»ÝÁ</t>
  </si>
  <si>
    <t/>
  </si>
  <si>
    <t>7100</t>
  </si>
  <si>
    <t>7131</t>
  </si>
  <si>
    <t>7136</t>
  </si>
  <si>
    <t>7145</t>
  </si>
  <si>
    <t>7146</t>
  </si>
  <si>
    <t>7300</t>
  </si>
  <si>
    <t>7321</t>
  </si>
  <si>
    <t>7322</t>
  </si>
  <si>
    <t>7331</t>
  </si>
  <si>
    <t>7332</t>
  </si>
  <si>
    <t>7400</t>
  </si>
  <si>
    <t>7412</t>
  </si>
  <si>
    <t>7415</t>
  </si>
  <si>
    <t>7421</t>
  </si>
  <si>
    <t>7422</t>
  </si>
  <si>
    <t>7431</t>
  </si>
  <si>
    <t>7441</t>
  </si>
  <si>
    <t>7442</t>
  </si>
  <si>
    <t>7451</t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</si>
  <si>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</si>
  <si>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ԸՆԴԱՄԵՆԸ ԾԱԽՍԵՐ </t>
    </r>
    <r>
      <rPr>
        <b/>
        <sz val="9"/>
        <rFont val="Arial LatArm"/>
        <family val="2"/>
      </rPr>
      <t>(տող2100+տող2200+տող2300+տող2400+տող2500+տող2600+տող2700+տող2800+տող2900+տող3000+տող3100)</t>
    </r>
  </si>
  <si>
    <r>
      <t xml:space="preserve">ԸՆԴՀԱՆՈՒՐ ԲՆՈՒՅԹԻ ՀԱՆՐԱՅԻՆ ԾԱՌԱՅՈՒԹՅՈՒՆՆԵՐ </t>
    </r>
    <r>
      <rPr>
        <b/>
        <sz val="9"/>
        <rFont val="Arial LatArm"/>
        <family val="2"/>
      </rPr>
      <t xml:space="preserve">(տող2110+տող2120+տող2130+տող2140+տող2150+տող2160+տող2170+տող2180)                                                                                        </t>
    </r>
  </si>
  <si>
    <r>
      <t xml:space="preserve">ՊԱՇՏՊԱՆՈՒԹՅՈՒՆ </t>
    </r>
    <r>
      <rPr>
        <b/>
        <sz val="9"/>
        <rFont val="Arial LatArm"/>
        <family val="2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</si>
  <si>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9"/>
        <rFont val="Arial LatArm"/>
        <family val="2"/>
      </rPr>
      <t>(տող2310+տող2320+տող2330+տող2340+տող2350+տող2360+տող2370)</t>
    </r>
  </si>
  <si>
    <r>
      <t>ՏՆՏԵՍԱԿԱՆ ՀԱՐԱԲԵՐՈՒԹՅՈՒՆՆԵՐ (</t>
    </r>
    <r>
      <rPr>
        <b/>
        <sz val="9"/>
        <rFont val="Arial LatArm"/>
        <family val="2"/>
      </rPr>
      <t>տող2410+տող2420+տող2430+տող2440+տող2450+տող2460+տող2470+տող2480+տող2490)</t>
    </r>
  </si>
  <si>
    <r>
      <t xml:space="preserve">ՇՐՋԱԿԱ ՄԻՋԱՎԱՅՐԻ ՊԱՇՏՊԱՆՈՒԹՅՈՒՆ </t>
    </r>
    <r>
      <rPr>
        <b/>
        <sz val="9"/>
        <rFont val="Arial LatArm"/>
        <family val="2"/>
      </rPr>
      <t>(տող2510+տող2520+տող2530+տող2540+տող2550+տող2560)</t>
    </r>
  </si>
  <si>
    <r>
      <t xml:space="preserve">ԲՆԱԿԱՐԱՆԱՅԻՆ ՇԻՆԱՐԱՐՈՒԹՅՈՒՆ ԵՎ ԿՈՄՈՒՆԱԼ ԾԱՌԱՅՈՒԹՅՈՒՆ </t>
    </r>
    <r>
      <rPr>
        <b/>
        <sz val="9"/>
        <rFont val="Arial LatArm"/>
        <family val="2"/>
      </rPr>
      <t>(տող3610+տող3620+տող3630+տող3640+տող3650+տող3660)</t>
    </r>
  </si>
  <si>
    <r>
      <t xml:space="preserve">ԿՐԹՈՒԹՅՈՒՆ </t>
    </r>
    <r>
      <rPr>
        <b/>
        <sz val="9"/>
        <rFont val="Arial LatArm"/>
        <family val="2"/>
      </rPr>
      <t>(տող2910+տող2920+տող2930+տող2940+տող2950+տող2960+տող2970+տող2980)</t>
    </r>
  </si>
  <si>
    <r>
      <t xml:space="preserve">ՍՈՑԻԱԼԱԿԱՆ ՊԱՇՏՊԱՆՈՒԹՅՈՒՆ </t>
    </r>
    <r>
      <rPr>
        <b/>
        <sz val="9"/>
        <rFont val="Arial LatArm"/>
        <family val="2"/>
      </rPr>
      <t xml:space="preserve">(տող3010+տող3020+տող3030+տող3040+տող3050+տող3060+տող3070+տող3080+տող3090) </t>
    </r>
  </si>
  <si>
    <r>
      <t>ՀԻՄՆԱԿԱՆ ԲԱԺԻՆՆԵՐԻՆ ՉԴԱՍՎՈՂ ՊԱՀՈՒՍՏԱՅԻՆ ՖՈՆԴԵՐ (</t>
    </r>
    <r>
      <rPr>
        <b/>
        <sz val="9"/>
        <rFont val="Arial LatArm"/>
        <family val="2"/>
      </rPr>
      <t>տող3110)</t>
    </r>
  </si>
  <si>
    <r>
      <rPr>
        <b/>
        <u/>
        <sz val="14"/>
        <rFont val="Arial LatArm"/>
        <family val="2"/>
      </rPr>
      <t xml:space="preserve">Իջևան  </t>
    </r>
    <r>
      <rPr>
        <b/>
        <sz val="14"/>
        <rFont val="Arial LatArm"/>
        <family val="2"/>
      </rPr>
      <t>Ð²Ø²ÚÜøÆ  ´ÚàôæºÆ  Ì²ÊêºðÀ`  Àêî  ´Úàôæºî²ÚÆÜ Ì²ÊêºðÆ îÜîºê²¶Æî²Î²Ü ¸²ê²Î²ð¶Ø²Ü</t>
    </r>
  </si>
  <si>
    <r>
      <t xml:space="preserve">             ԸՆԴԱՄԵՆԸ    ԾԱԽՍԵՐ                                        </t>
    </r>
    <r>
      <rPr>
        <sz val="10"/>
        <rFont val="Arial LatArm"/>
        <family val="2"/>
      </rPr>
      <t xml:space="preserve">     (տող4050+տող5000+տող 6000)</t>
    </r>
  </si>
  <si>
    <r>
      <t xml:space="preserve">Ա.   ԸՆԹԱՑԻԿ  ԾԱԽՍԵՐ՝ </t>
    </r>
    <r>
      <rPr>
        <sz val="10"/>
        <rFont val="Arial LatArm"/>
        <family val="2"/>
      </rPr>
      <t xml:space="preserve">(տող4100+տող4200+տող4300+տող4400+տող4500+տող4600+տող4700)   </t>
    </r>
    <r>
      <rPr>
        <b/>
        <sz val="10"/>
        <rFont val="Arial LatArm"/>
        <family val="2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</si>
  <si>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10"/>
        <rFont val="Arial LatArm"/>
        <family val="2"/>
      </rPr>
      <t xml:space="preserve">(տող4110+տող4120+տող4130)    </t>
    </r>
    <r>
      <rPr>
        <b/>
        <sz val="10"/>
        <rFont val="Arial LatArm"/>
        <family val="2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</si>
  <si>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10"/>
        <rFont val="Arial LatArm"/>
        <family val="2"/>
      </rPr>
      <t>(տող4111+տող4112+ տող4114)</t>
    </r>
  </si>
  <si>
    <r>
      <t xml:space="preserve">ԲՆԵՂԵՆ ԱՇԽԱՏԱՎԱՐՁԵՐ ԵՎ ՀԱՎԵԼԱՎՃԱՐՆԵՐ </t>
    </r>
    <r>
      <rPr>
        <i/>
        <sz val="10"/>
        <rFont val="Arial LatArm"/>
        <family val="2"/>
      </rPr>
      <t>(տող4121)</t>
    </r>
  </si>
  <si>
    <r>
      <t xml:space="preserve">ՓԱՍՏԱՑԻ ՍՈՑԻԱԼԱԿԱՆ ԱՊԱՀՈՎՈՒԹՅԱՆ ՎՃԱՐՆԵՐ </t>
    </r>
    <r>
      <rPr>
        <i/>
        <sz val="10"/>
        <rFont val="Arial LatArm"/>
        <family val="2"/>
      </rPr>
      <t>(տող4131)</t>
    </r>
  </si>
  <si>
    <r>
      <t xml:space="preserve">1.2. ԾԱՌԱՅՈՒԹՅՈՒՆՆԵՐԻ ԵՎ ԱՊՐԱՆՔՆԵՐԻ ՁԵՌՔ ԲԵՐՈՒՄ </t>
    </r>
    <r>
      <rPr>
        <sz val="10"/>
        <rFont val="Arial LatArm"/>
        <family val="2"/>
      </rPr>
      <t>(տող4210+տող4220+տող4230+տող4240+տող4250+տող4260)</t>
    </r>
  </si>
  <si>
    <r>
      <t xml:space="preserve">ՇԱՐՈՒՆԱԿԱԿԱՆ ԾԱԽՍԵՐ </t>
    </r>
    <r>
      <rPr>
        <i/>
        <sz val="10"/>
        <rFont val="Arial LatArm"/>
        <family val="2"/>
      </rPr>
      <t>(տող4211+տող4212+տող4213+տող4214+տող4215+տող4216+տող4217)</t>
    </r>
  </si>
  <si>
    <r>
      <t xml:space="preserve"> ԳՈՐԾՈՒՂՈՒՄՆԵՐԻ ԵՎ ՇՐՋԱԳԱՅՈՒԹՅՈՒՆՆԵՐԻ ԾԱԽՍԵՐ </t>
    </r>
    <r>
      <rPr>
        <i/>
        <sz val="10"/>
        <rFont val="Arial LatArm"/>
        <family val="2"/>
      </rPr>
      <t>(տող4221+տող4222+տող4223)</t>
    </r>
  </si>
  <si>
    <r>
      <t xml:space="preserve">ՊԱՅՄԱՆԱԳՐԱՅԻՆ ԱՅԼ ԾԱՌԱՅՈՒԹՅՈՒՆՆԵՐԻ ՁԵՌՔ ԲԵՐՈՒՄ </t>
    </r>
    <r>
      <rPr>
        <i/>
        <sz val="10"/>
        <rFont val="Arial LatArm"/>
        <family val="2"/>
      </rPr>
      <t>(տող4231+տող4232+տող4233+տող4234+տող4235+տող4236+տող4237+տող4238)</t>
    </r>
  </si>
  <si>
    <r>
      <t xml:space="preserve"> ԱՅԼ ՄԱՍՆԱԳԻՏԱԿԱՆ ԾԱՌԱՅՈՒԹՅՈՒՆՆԵՐԻ ՁԵՌՔ ԲԵՐՈՒՄ </t>
    </r>
    <r>
      <rPr>
        <i/>
        <sz val="10"/>
        <rFont val="Arial LatArm"/>
        <family val="2"/>
      </rPr>
      <t xml:space="preserve"> (տող 4241)</t>
    </r>
  </si>
  <si>
    <r>
      <t>ԸՆԹԱՑԻԿ ՆՈՐՈԳՈՒՄ ԵՎ ՊԱՀՊԱՆՈՒՄ (ծառայություններ և նյութեր)</t>
    </r>
    <r>
      <rPr>
        <i/>
        <sz val="10"/>
        <rFont val="Arial LatArm"/>
        <family val="2"/>
      </rPr>
      <t xml:space="preserve"> (տող4251+տող4252)</t>
    </r>
  </si>
  <si>
    <r>
      <t xml:space="preserve"> ՆՅՈՒԹԵՐ </t>
    </r>
    <r>
      <rPr>
        <i/>
        <sz val="10"/>
        <rFont val="Arial LatArm"/>
        <family val="2"/>
      </rPr>
      <t>(տող4261+տող4262+տող4263+տող4264+տող4265+տող4266+տող4267+տող4268)</t>
    </r>
  </si>
  <si>
    <r>
      <t xml:space="preserve"> 1.3. ՏՈԿՈՍԱՎՃԱՐՆԵՐ </t>
    </r>
    <r>
      <rPr>
        <i/>
        <sz val="10"/>
        <color indexed="8"/>
        <rFont val="Arial LatArm"/>
        <family val="2"/>
      </rPr>
      <t>(տող4310+տող 4320+տող4330)</t>
    </r>
  </si>
  <si>
    <r>
      <t xml:space="preserve">ՆԵՐՔԻՆ ՏՈԿՈՍԱՎՃԱՐՆԵՐ </t>
    </r>
    <r>
      <rPr>
        <i/>
        <sz val="10"/>
        <color indexed="8"/>
        <rFont val="Arial LatArm"/>
        <family val="2"/>
      </rPr>
      <t>(տող4311+տող4312)</t>
    </r>
  </si>
  <si>
    <r>
      <t xml:space="preserve">ԱՐՏԱՔԻՆ ՏՈԿՈՍԱՎՃԱՐՆԵՐ </t>
    </r>
    <r>
      <rPr>
        <i/>
        <sz val="10"/>
        <color indexed="8"/>
        <rFont val="Arial LatArm"/>
        <family val="2"/>
      </rPr>
      <t>(տող4321+տող4322)</t>
    </r>
  </si>
  <si>
    <r>
      <t xml:space="preserve">ՓՈԽԱՌՈՒԹՅՈՒՆՆԵՐԻ ՀԵՏ ԿԱՊՎԱԾ ՎՃԱՐՆԵՐ </t>
    </r>
    <r>
      <rPr>
        <i/>
        <sz val="10"/>
        <color indexed="8"/>
        <rFont val="Arial LatArm"/>
        <family val="2"/>
      </rPr>
      <t xml:space="preserve">(տող4331+տող4332+տող4333) </t>
    </r>
  </si>
  <si>
    <r>
      <t xml:space="preserve">1.4. ՍՈՒԲՍԻԴԻԱՆԵՐ  </t>
    </r>
    <r>
      <rPr>
        <sz val="10"/>
        <color indexed="8"/>
        <rFont val="Arial LatArm"/>
        <family val="2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</si>
  <si>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10"/>
        <color indexed="8"/>
        <rFont val="Arial LatArm"/>
        <family val="2"/>
      </rPr>
      <t>(տող4411+տող4412)</t>
    </r>
  </si>
  <si>
    <r>
      <t xml:space="preserve">ՍՈՒԲՍԻԴԻԱՆԵՐ ՈՉ ՊԵՏԱԿԱՆ (ՈՉ ՀԱՄԱՅՆՔԱՅԻՆ) ԿԱԶՄԱԿԵՐՊՈՒԹՅՈՒՆՆԵՐԻՆ </t>
    </r>
    <r>
      <rPr>
        <i/>
        <sz val="10"/>
        <color indexed="8"/>
        <rFont val="Arial LatArm"/>
        <family val="2"/>
      </rPr>
      <t>(տող4421+տող4422)</t>
    </r>
  </si>
  <si>
    <r>
      <t xml:space="preserve">1.5. ԴՐԱՄԱՇՆՈՐՀՆԵՐ </t>
    </r>
    <r>
      <rPr>
        <sz val="10"/>
        <color indexed="8"/>
        <rFont val="Arial LatArm"/>
        <family val="2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</si>
  <si>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10"/>
        <color indexed="8"/>
        <rFont val="Arial LatArm"/>
        <family val="2"/>
      </rPr>
      <t>(տող4511+տող4512)</t>
    </r>
  </si>
  <si>
    <r>
      <t xml:space="preserve">ԴՐԱՄԱՇՆՈՐՀՆԵՐ ՄԻՋԱԶԳԱՅԻՆ ԿԱԶՄԱԿԵՐՊՈՒԹՅՈՒՆՆԵՐԻՆ </t>
    </r>
    <r>
      <rPr>
        <i/>
        <sz val="10"/>
        <color indexed="8"/>
        <rFont val="Arial LatArm"/>
        <family val="2"/>
      </rPr>
      <t>(տող4521+տող4522)</t>
    </r>
  </si>
  <si>
    <r>
      <t xml:space="preserve">ԸՆԹԱՑԻԿ ԴՐԱՄԱՇՆՈՐՀՆԵՐ ՊԵՏԱԿԱՆ ՀԱՏՎԱԾԻ ԱՅԼ ՄԱԿԱՐԴԱԿՆԵՐԻՆ </t>
    </r>
    <r>
      <rPr>
        <i/>
        <sz val="10"/>
        <color indexed="8"/>
        <rFont val="Arial LatArm"/>
        <family val="2"/>
      </rPr>
      <t>(տող4531+տող4532+տող4533)</t>
    </r>
  </si>
  <si>
    <r>
      <t xml:space="preserve"> - Այլ ընթացիկ դրամաշնորհներ</t>
    </r>
    <r>
      <rPr>
        <sz val="10"/>
        <rFont val="Arial LatArm"/>
        <family val="2"/>
      </rPr>
      <t>(տող4534+տող4537+տող4538)</t>
    </r>
  </si>
  <si>
    <r>
      <t>ԿԱՊԻՏԱԼ ԴՐԱՄԱՇՆՈՐՀՆԵՐ ՊԵՏԱԿԱՆ ՀԱՏՎԱԾԻ ԱՅԼ ՄԱԿԱՐԴԱԿՆԵՐԻՆ</t>
    </r>
    <r>
      <rPr>
        <i/>
        <sz val="10"/>
        <color indexed="8"/>
        <rFont val="Arial LatArm"/>
        <family val="2"/>
      </rPr>
      <t xml:space="preserve"> (տող4541+տող4542+տող4543)</t>
    </r>
  </si>
  <si>
    <r>
      <t xml:space="preserve"> -Այլ կապիտալ դրամաշնորհներ   </t>
    </r>
    <r>
      <rPr>
        <sz val="10"/>
        <rFont val="Arial LatArm"/>
        <family val="2"/>
      </rPr>
      <t>(տող 4544+տող 4547 +տող 4548)</t>
    </r>
  </si>
  <si>
    <r>
      <t xml:space="preserve">1.6. ՍՈՑԻԱԼԱԿԱՆ ՆՊԱՍՏՆԵՐ ԵՎ ԿԵՆՍԱԹՈՇԱԿՆԵՐ </t>
    </r>
    <r>
      <rPr>
        <i/>
        <sz val="10"/>
        <color indexed="8"/>
        <rFont val="Arial LatArm"/>
        <family val="2"/>
      </rPr>
      <t>(տող4610+տող4630+տող4640)</t>
    </r>
  </si>
  <si>
    <r>
      <t xml:space="preserve"> ՍՈՑԻԱԼԱԿԱՆ ՕԳՆՈՒԹՅԱՆ ԴՐԱՄԱԿԱՆ ԱՐՏԱՀԱՅՏՈՒԹՅԱՄԲ ՆՊԱՍՏՆԵՐ (ԲՅՈՒՋԵԻՑ) (</t>
    </r>
    <r>
      <rPr>
        <i/>
        <sz val="10"/>
        <color indexed="8"/>
        <rFont val="Arial LatArm"/>
        <family val="2"/>
      </rPr>
      <t xml:space="preserve">տող4631+տող4632+տող4633+տող4634) </t>
    </r>
  </si>
  <si>
    <r>
      <t xml:space="preserve"> ԿԵՆՍԱԹՈՇԱԿՆԵՐ </t>
    </r>
    <r>
      <rPr>
        <i/>
        <sz val="10"/>
        <color indexed="8"/>
        <rFont val="Arial LatArm"/>
        <family val="2"/>
      </rPr>
      <t xml:space="preserve">(տող4641) </t>
    </r>
  </si>
  <si>
    <r>
      <t xml:space="preserve">1.7. ԱՅԼ ԾԱԽՍԵՐ </t>
    </r>
    <r>
      <rPr>
        <i/>
        <sz val="10"/>
        <rFont val="Arial LatArm"/>
        <family val="2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</si>
  <si>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10"/>
        <rFont val="Arial LatArm"/>
        <family val="2"/>
      </rPr>
      <t xml:space="preserve">(տող4711+տող4712) </t>
    </r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</si>
  <si>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10"/>
        <color indexed="8"/>
        <rFont val="Arial LatArm"/>
        <family val="2"/>
      </rPr>
      <t>(տող4721+տող4722+տող4723+տող4724)</t>
    </r>
  </si>
  <si>
    <r>
      <t>ԴԱՏԱՐԱՆՆԵՐԻ ԿՈՂՄԻՑ ՆՇԱՆԱԿՎԱԾ ՏՈՒՅԺԵՐ ԵՎ ՏՈՒԳԱՆՔՆԵՐ</t>
    </r>
    <r>
      <rPr>
        <i/>
        <sz val="10"/>
        <color indexed="8"/>
        <rFont val="Arial LatArm"/>
        <family val="2"/>
      </rPr>
      <t xml:space="preserve"> (տող4731)</t>
    </r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</si>
  <si>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10"/>
        <color indexed="8"/>
        <rFont val="Arial LatArm"/>
        <family val="2"/>
      </rPr>
      <t>(տող4741+տող4742)</t>
    </r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</si>
  <si>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10"/>
        <color indexed="8"/>
        <rFont val="Arial LatArm"/>
        <family val="2"/>
      </rPr>
      <t>(տող4751)</t>
    </r>
  </si>
  <si>
    <r>
      <t xml:space="preserve"> ԱՅԼ ԾԱԽՍԵՐ </t>
    </r>
    <r>
      <rPr>
        <i/>
        <sz val="10"/>
        <color indexed="8"/>
        <rFont val="Arial LatArm"/>
        <family val="2"/>
      </rPr>
      <t>(տող4761)</t>
    </r>
  </si>
  <si>
    <r>
      <t>ՊԱՀՈՒՍՏԱՅԻՆ ՄԻՋՈՑՆԵՐ</t>
    </r>
    <r>
      <rPr>
        <i/>
        <sz val="10"/>
        <color indexed="8"/>
        <rFont val="Arial LatArm"/>
        <family val="2"/>
      </rPr>
      <t xml:space="preserve"> (տող4771)</t>
    </r>
  </si>
  <si>
    <r>
      <t xml:space="preserve">Բ. ՈՉ ՖԻՆԱՆՍԱԿԱՆ ԱԿՏԻՎՆԵՐԻ ԳԾՈՎ ԾԱԽՍԵՐ                     </t>
    </r>
    <r>
      <rPr>
        <sz val="10"/>
        <color indexed="8"/>
        <rFont val="Arial LatArm"/>
        <family val="2"/>
      </rPr>
      <t>(տող5100+տող5200+տող5300+տող5400)</t>
    </r>
  </si>
  <si>
    <r>
      <t xml:space="preserve">1.1. ՀԻՄՆԱԿԱՆ ՄԻՋՈՑՆԵՐ                                 </t>
    </r>
    <r>
      <rPr>
        <sz val="10"/>
        <color indexed="8"/>
        <rFont val="Arial LatArm"/>
        <family val="2"/>
      </rPr>
      <t>(տող5110+տող5120+տող5130)</t>
    </r>
  </si>
  <si>
    <r>
      <t xml:space="preserve">ՇԵՆՔԵՐ ԵՎ ՇԻՆՈՒԹՅՈՒՆՆԵՐ                                      </t>
    </r>
    <r>
      <rPr>
        <i/>
        <sz val="10"/>
        <color indexed="8"/>
        <rFont val="Arial LatArm"/>
        <family val="2"/>
      </rPr>
      <t xml:space="preserve"> (տող5111+տող5112+տող5113)</t>
    </r>
  </si>
  <si>
    <r>
      <t xml:space="preserve">ՄԵՔԵՆԱՆԵՐ ԵՎ ՍԱՐՔԱՎՈՐՈՒՄՆԵՐ                                     </t>
    </r>
    <r>
      <rPr>
        <i/>
        <sz val="10"/>
        <color indexed="8"/>
        <rFont val="Arial LatArm"/>
        <family val="2"/>
      </rPr>
      <t xml:space="preserve">  (տող5121+ տող5122+տող5123)</t>
    </r>
  </si>
  <si>
    <r>
      <t xml:space="preserve"> ԱՅԼ ՀԻՄՆԱԿԱՆ ՄԻՋՈՑՆԵՐ </t>
    </r>
    <r>
      <rPr>
        <i/>
        <sz val="10"/>
        <color indexed="8"/>
        <rFont val="Arial LatArm"/>
        <family val="2"/>
      </rPr>
      <t>(տող 5131+տող 5132+տող 5133+ տող5134)</t>
    </r>
  </si>
  <si>
    <r>
      <t xml:space="preserve">1.2. ՊԱՇԱՐՆԵՐ </t>
    </r>
    <r>
      <rPr>
        <i/>
        <sz val="10"/>
        <color indexed="8"/>
        <rFont val="Arial LatArm"/>
        <family val="2"/>
      </rPr>
      <t>(տող5211+տող5221+տող5231+տող5241)</t>
    </r>
  </si>
  <si>
    <r>
      <t>1.3. ԲԱՐՁՐԱՐԺԵՔ ԱԿՏԻՎՆԵՐ</t>
    </r>
    <r>
      <rPr>
        <i/>
        <sz val="10"/>
        <color indexed="8"/>
        <rFont val="Arial LatArm"/>
        <family val="2"/>
      </rPr>
      <t xml:space="preserve"> (տող 5311)</t>
    </r>
  </si>
  <si>
    <r>
      <t xml:space="preserve">1.4. ՉԱՐՏԱԴՐՎԱԾ ԱԿՏԻՎՆԵՐ   </t>
    </r>
    <r>
      <rPr>
        <i/>
        <sz val="10"/>
        <color indexed="8"/>
        <rFont val="Arial LatArm"/>
        <family val="2"/>
      </rPr>
      <t>(տող 5411+տող 5421+տող 5431+տող5441)</t>
    </r>
  </si>
  <si>
    <r>
      <t xml:space="preserve"> Գ. ՈՉ ՖԻՆԱՆՍԱԿԱՆ ԱԿՏԻՎՆԵՐԻ ԻՐԱՑՈՒՄԻՑ ՄՈՒՏՔԵՐ </t>
    </r>
    <r>
      <rPr>
        <sz val="10"/>
        <rFont val="Arial LatArm"/>
        <family val="2"/>
      </rPr>
      <t>(տող6100+տող6200+տող6300+տող6400)</t>
    </r>
  </si>
  <si>
    <r>
      <t xml:space="preserve">1.1. ՀԻՄՆԱԿԱՆ ՄԻՋՈՑՆԵՐԻ ԻՐԱՑՈՒՄԻՑ ՄՈՒՏՔԵՐ </t>
    </r>
    <r>
      <rPr>
        <sz val="10"/>
        <rFont val="Arial LatArm"/>
        <family val="2"/>
      </rPr>
      <t xml:space="preserve">(տող6110+տող6120+տող6130) </t>
    </r>
  </si>
  <si>
    <r>
      <t xml:space="preserve">1.2. ՊԱՇԱՐՆԵՐԻ ԻՐԱՑՈՒՄԻՑ ՄՈՒՏՔԵՐ </t>
    </r>
    <r>
      <rPr>
        <sz val="10"/>
        <rFont val="Arial LatArm"/>
        <family val="2"/>
      </rPr>
      <t>(տող6210+տող6220)</t>
    </r>
  </si>
  <si>
    <r>
      <t xml:space="preserve">ԱՅԼ ՊԱՇԱՐՆԵՐԻ ԻՐԱՑՈՒՄԻՑ ՄՈՒՏՔԵՐ </t>
    </r>
    <r>
      <rPr>
        <i/>
        <sz val="10"/>
        <rFont val="Arial LatArm"/>
        <family val="2"/>
      </rPr>
      <t>(տող6221+տող6222+տող6223)</t>
    </r>
  </si>
  <si>
    <r>
      <t xml:space="preserve">1.3. ԲԱՐՁՐԱՐԺԵՔ ԱԿՏԻՎՆԵՐԻ ԻՐԱՑՈՒՄԻՑ ՄՈՒՏՔԵՐ  </t>
    </r>
    <r>
      <rPr>
        <sz val="10"/>
        <rFont val="Arial LatArm"/>
        <family val="2"/>
      </rPr>
      <t xml:space="preserve"> (տող 6310)</t>
    </r>
  </si>
  <si>
    <r>
      <t xml:space="preserve">1.4. ՉԱՐՏԱԴՐՎԱԾ ԱԿՏԻՎՆԵՐԻ ԻՐԱՑՈՒՄԻՑ ՄՈՒՏՔԵՐ`                               </t>
    </r>
    <r>
      <rPr>
        <sz val="10"/>
        <rFont val="Arial LatArm"/>
        <family val="2"/>
      </rPr>
      <t>(տող6410+տող6420+տող6430+տող6440)</t>
    </r>
  </si>
  <si>
    <r>
      <rPr>
        <b/>
        <u/>
        <sz val="12"/>
        <rFont val="Arial LatArm"/>
        <family val="2"/>
      </rPr>
      <t xml:space="preserve"> Իջևան </t>
    </r>
    <r>
      <rPr>
        <b/>
        <sz val="12"/>
        <rFont val="Arial LatArm"/>
        <family val="2"/>
      </rPr>
      <t>Ð²Ø²ÚÜøÆ  ´ÚàôæºÆ  ØÆæàòÜºðÆ  î²ðºìºðæÆ Ð²ìºÈàôð¸À  Î²Ø  ¸ºüÆòÆîÀ  (ä²Î²êàôð¸À)</t>
    </r>
  </si>
  <si>
    <r>
      <rPr>
        <b/>
        <u/>
        <sz val="14"/>
        <rFont val="Arial LatArm"/>
        <family val="2"/>
      </rPr>
      <t xml:space="preserve"> Իջևան  </t>
    </r>
    <r>
      <rPr>
        <b/>
        <sz val="14"/>
        <rFont val="Arial LatArm"/>
        <family val="2"/>
      </rPr>
      <t>Ð²Ø²ÚÜøÆ ´ÚàôæºÆ  Ð²ìºÈàôð¸Æ  ú¶î²¶àðÌØ²Ü  àôÔÔàôÂÚàôÜÜºðÀ  Î²Ø ¸ºüÆòÆîÆ (ä²Î²êàôð¸Æ)  üÆÜ²Üê²ìàðØ²Ü  ²Ô´ÚàôðÜºðÀ</t>
    </r>
  </si>
  <si>
    <r>
      <t xml:space="preserve">                         ԸՆԴԱՄԵՆԸ`                                                 </t>
    </r>
    <r>
      <rPr>
        <sz val="9"/>
        <rFont val="Arial LatArm"/>
        <family val="2"/>
      </rPr>
      <t>(տող 8100+տող 8200), (տող 8000 հակառակ նշանով)</t>
    </r>
  </si>
  <si>
    <r>
      <t xml:space="preserve">                Ա. ՆԵՐՔԻՆ ԱՂԲՅՈՒՐՆԵՐ                                      </t>
    </r>
    <r>
      <rPr>
        <sz val="9"/>
        <rFont val="Arial LatArm"/>
        <family val="2"/>
      </rPr>
      <t xml:space="preserve"> (տող 8110+տող 8160), (տող 8010 - տող 8200) </t>
    </r>
  </si>
  <si>
    <r>
      <t xml:space="preserve">1. ՓՈԽԱՌՈՒ ՄԻՋՈՑՆԵՐ                           </t>
    </r>
    <r>
      <rPr>
        <i/>
        <sz val="9"/>
        <rFont val="Arial LatArm"/>
        <family val="2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</si>
  <si>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Arial LatArm"/>
        <family val="2"/>
      </rPr>
      <t xml:space="preserve"> (տող 8112+ տող 8113)</t>
    </r>
  </si>
  <si>
    <r>
      <t xml:space="preserve">1.2. Վարկեր և փոխատվություններ (ստացում և մարում)   </t>
    </r>
    <r>
      <rPr>
        <sz val="9"/>
        <rFont val="Arial LatArm"/>
        <family val="2"/>
      </rPr>
      <t>(տող 8121+տող8140)</t>
    </r>
    <r>
      <rPr>
        <b/>
        <sz val="9"/>
        <rFont val="Arial LatArm"/>
        <family val="2"/>
      </rPr>
      <t xml:space="preserve"> </t>
    </r>
  </si>
  <si>
    <r>
      <t xml:space="preserve">1.2.1. Վարկեր </t>
    </r>
    <r>
      <rPr>
        <sz val="9"/>
        <rFont val="Arial LatArm"/>
        <family val="2"/>
      </rPr>
      <t xml:space="preserve">(տող 8122+ տող 8130) </t>
    </r>
  </si>
  <si>
    <r>
      <t xml:space="preserve">  - վարկերի ստացում  </t>
    </r>
    <r>
      <rPr>
        <i/>
        <sz val="9"/>
        <rFont val="Arial LatArm"/>
        <family val="2"/>
      </rPr>
      <t>(տող 8123+ տող 8124)</t>
    </r>
  </si>
  <si>
    <r>
      <t xml:space="preserve">  - ստացված վարկերի հիմնական  գումարի մարում  </t>
    </r>
    <r>
      <rPr>
        <i/>
        <sz val="9"/>
        <rFont val="Arial LatArm"/>
        <family val="2"/>
      </rPr>
      <t xml:space="preserve"> (տող 8131+ տող 8132)</t>
    </r>
  </si>
  <si>
    <r>
      <t xml:space="preserve">1.2.2. Փոխատվություններ  </t>
    </r>
    <r>
      <rPr>
        <i/>
        <sz val="9"/>
        <rFont val="Arial LatArm"/>
        <family val="2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</si>
  <si>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Arial LatArm"/>
        <family val="2"/>
      </rPr>
      <t xml:space="preserve"> (տող 8142+ տող 8143) </t>
    </r>
  </si>
  <si>
    <r>
      <t xml:space="preserve">  - ստացված փոխատվությունների գումարի մարում </t>
    </r>
    <r>
      <rPr>
        <i/>
        <sz val="9"/>
        <rFont val="Arial LatArm"/>
        <family val="2"/>
      </rPr>
      <t xml:space="preserve"> (տող 8151+ տող 8152) </t>
    </r>
  </si>
  <si>
    <r>
      <t xml:space="preserve">2. ՖԻՆԱՆՍԱԿԱՆ ԱԿՏԻՎՆԵՐ              </t>
    </r>
    <r>
      <rPr>
        <i/>
        <sz val="9"/>
        <rFont val="Arial LatArm"/>
        <family val="2"/>
      </rPr>
      <t>(տող8161+տող8170+տող8190-տող8197+տող8198+տող8199)</t>
    </r>
  </si>
  <si>
    <r>
      <t>2.1. Բաժնետոմսեր և կապիտալում այլ մասնակցություն  (</t>
    </r>
    <r>
      <rPr>
        <sz val="9"/>
        <rFont val="Arial LatArm"/>
        <family val="2"/>
      </rPr>
      <t xml:space="preserve">տող 8162+ տող 8163 + տող 8164) </t>
    </r>
  </si>
  <si>
    <r>
      <t xml:space="preserve">2.2. Փոխատվություններ  </t>
    </r>
    <r>
      <rPr>
        <sz val="9"/>
        <rFont val="Arial LatArm"/>
        <family val="2"/>
      </rPr>
      <t>(տող 8171+ տող 8172)</t>
    </r>
  </si>
  <si>
    <r>
      <t xml:space="preserve">2.3. Համայնքի բյուջեի միջոցների տարեսկզբի ազատ  մնացորդը`                   </t>
    </r>
    <r>
      <rPr>
        <sz val="9"/>
        <rFont val="Arial LatArm"/>
        <family val="2"/>
      </rPr>
      <t xml:space="preserve">  (տող 8191+տող 8194-տող 8193)</t>
    </r>
  </si>
  <si>
    <r>
      <t xml:space="preserve">2.6. Համայնքի բյուջեի հաշվում միջոցների մնացորդները հաշվետու ժամանակահատվածում </t>
    </r>
    <r>
      <rPr>
        <sz val="9"/>
        <rFont val="Arial LatArm"/>
        <family val="2"/>
      </rPr>
      <t xml:space="preserve"> (տող8010- տող 8110 - տող 8161 - տող 8170- տող 8190- տող 8197- տող 8198 - տող 8210)</t>
    </r>
  </si>
  <si>
    <r>
      <t xml:space="preserve">Բ. ԱՐՏԱՔԻՆ ԱՂԲՅՈՒՐՆԵՐ                    </t>
    </r>
    <r>
      <rPr>
        <sz val="9"/>
        <rFont val="Arial LatArm"/>
        <family val="2"/>
      </rPr>
      <t>(տող 8210)</t>
    </r>
  </si>
  <si>
    <r>
      <t xml:space="preserve">1. ՓՈԽԱՌՈՒ ՄԻՋՈՑՆԵՐ                              </t>
    </r>
    <r>
      <rPr>
        <i/>
        <sz val="9"/>
        <rFont val="Arial LatArm"/>
        <family val="2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</si>
  <si>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Arial LatArm"/>
        <family val="2"/>
      </rPr>
      <t xml:space="preserve">  (տող 8212+ տող 8213)</t>
    </r>
  </si>
  <si>
    <r>
      <t xml:space="preserve">1.2. Վարկեր և փոխատվություններ (ստացում և մարում)                                                   </t>
    </r>
    <r>
      <rPr>
        <sz val="9"/>
        <rFont val="Arial LatArm"/>
        <family val="2"/>
      </rPr>
      <t>(տող 8221+տող 8240)</t>
    </r>
  </si>
  <si>
    <r>
      <t xml:space="preserve">1.2.1. Վարկեր  </t>
    </r>
    <r>
      <rPr>
        <sz val="9"/>
        <rFont val="Arial LatArm"/>
        <family val="2"/>
      </rPr>
      <t>(տող 8222+ տող 8230)</t>
    </r>
  </si>
  <si>
    <r>
      <t xml:space="preserve">1.2.2. Փոխատվություններ </t>
    </r>
    <r>
      <rPr>
        <sz val="9"/>
        <rFont val="Arial LatArm"/>
        <family val="2"/>
      </rPr>
      <t xml:space="preserve"> (տող 8241+ տող 8250)</t>
    </r>
  </si>
  <si>
    <t>ՀԱՏՎԱԾ 1</t>
  </si>
  <si>
    <t>ԻՋԵՎԱՆ ՀԱՄԱՅՆՔԻ ԲՅՈՒՋԵԻ ԵԿԱՄՈՒՏՆԵՐԸ</t>
  </si>
  <si>
    <r>
      <rPr>
        <b/>
        <u/>
        <sz val="12"/>
        <rFont val="Arial LatArm"/>
        <family val="2"/>
      </rPr>
      <t xml:space="preserve"> ԻՋԵՎԱՆ 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</si>
  <si>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t>Շենքերի և կառույցների ընթացիկ նորոգում և պահպանում</t>
  </si>
  <si>
    <t xml:space="preserve">  </t>
  </si>
  <si>
    <t xml:space="preserve">                          </t>
  </si>
  <si>
    <t xml:space="preserve">                   </t>
  </si>
  <si>
    <t>5511</t>
  </si>
  <si>
    <t>2 0 2 6  Թ Վ Ա Կ Ա Ն Ի    Բ Յ ՈՒ Ջ Ե</t>
  </si>
  <si>
    <t>2 0 25թվականի ---------- -ի</t>
  </si>
  <si>
    <t>ՍԵՊՏԵՄԲԵՐ - 2025 Թ.</t>
  </si>
  <si>
    <t>ՆԱԽԱԳԻԾ</t>
  </si>
  <si>
    <t>նախագիծ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</si>
</sst>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000"/>
    <numFmt numFmtId="166" formatCode="000"/>
    <numFmt numFmtId="167" formatCode="0.000"/>
    <numFmt numFmtId="168" formatCode="[$-10409]0.0"/>
    <numFmt numFmtId="169" formatCode="#,##0.0"/>
    <numFmt numFmtId="170" formatCode="[$-10409]0.00"/>
  </numFmts>
  <fonts count="64"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9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8"/>
      <color rgb="FFFF0000"/>
      <name val="Arial LatArm"/>
      <family val="2"/>
    </font>
    <font>
      <sz val="10"/>
      <color rgb="FFFF0000"/>
      <name val="Arial LatArm"/>
      <family val="2"/>
    </font>
    <font>
      <sz val="9"/>
      <color rgb="FFFF0000"/>
      <name val="Arial LatArm"/>
      <family val="2"/>
    </font>
    <font>
      <b/>
      <sz val="10"/>
      <color rgb="FFFF0000"/>
      <name val="Arial LatArm"/>
      <family val="2"/>
    </font>
    <font>
      <sz val="12"/>
      <color rgb="FFFF0000"/>
      <name val="Arial LatArm"/>
      <family val="2"/>
    </font>
    <font>
      <b/>
      <i/>
      <sz val="12"/>
      <color rgb="FFFF0000"/>
      <name val="Arial LatArm"/>
      <family val="2"/>
    </font>
    <font>
      <b/>
      <sz val="7"/>
      <name val="Arial LatArm"/>
      <family val="2"/>
    </font>
    <font>
      <b/>
      <i/>
      <sz val="7"/>
      <name val="Arial LatArm"/>
      <family val="2"/>
    </font>
    <font>
      <sz val="7"/>
      <name val="Arial LatArm"/>
      <family val="2"/>
    </font>
    <font>
      <sz val="10"/>
      <name val="GHEA Grapalat"/>
      <family val="3"/>
    </font>
    <font>
      <b/>
      <sz val="12"/>
      <name val="GHEA Grapalat"/>
      <family val="3"/>
    </font>
    <font>
      <i/>
      <sz val="10"/>
      <name val="Arial LatArm"/>
      <family val="2"/>
    </font>
    <font>
      <i/>
      <sz val="10"/>
      <color rgb="FFFF0000"/>
      <name val="Arial LatArm"/>
      <family val="2"/>
    </font>
    <font>
      <b/>
      <sz val="14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sz val="16"/>
      <color theme="1"/>
      <name val="GHEA Grapalat"/>
      <family val="3"/>
    </font>
    <font>
      <sz val="10"/>
      <color theme="1"/>
      <name val="GHEA Grapalat"/>
      <family val="3"/>
    </font>
    <font>
      <b/>
      <u/>
      <sz val="14"/>
      <color theme="1"/>
      <name val="GHEA Grapalat"/>
      <family val="3"/>
    </font>
    <font>
      <sz val="11"/>
      <color theme="1"/>
      <name val="GHEA Grapalat"/>
      <family val="3"/>
    </font>
    <font>
      <b/>
      <sz val="18"/>
      <color theme="1"/>
      <name val="GHEA Grapalat"/>
      <family val="3"/>
    </font>
    <font>
      <sz val="16"/>
      <color theme="1"/>
      <name val="GHEA Grapalat"/>
      <family val="3"/>
    </font>
    <font>
      <sz val="14"/>
      <name val="GHEA Grapalat"/>
      <family val="3"/>
    </font>
    <font>
      <sz val="11"/>
      <name val="GHEA Grapalat"/>
      <family val="3"/>
    </font>
    <font>
      <b/>
      <sz val="16"/>
      <name val="GHEA Grapalat"/>
      <family val="3"/>
    </font>
    <font>
      <b/>
      <u/>
      <sz val="16"/>
      <name val="GHEA Grapalat"/>
      <family val="3"/>
    </font>
    <font>
      <sz val="10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charset val="1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Sylfaen"/>
      <family val="1"/>
      <charset val="204"/>
    </font>
    <font>
      <b/>
      <sz val="8"/>
      <name val="Arial LatArm"/>
      <family val="2"/>
    </font>
    <font>
      <b/>
      <sz val="14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u/>
      <sz val="12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9"/>
      <name val="Arial LatArm"/>
      <family val="2"/>
    </font>
    <font>
      <b/>
      <sz val="11"/>
      <name val="Arial LatArm"/>
      <family val="2"/>
    </font>
    <font>
      <sz val="10"/>
      <color indexed="10"/>
      <name val="Arial LatArm"/>
      <family val="2"/>
    </font>
    <font>
      <b/>
      <sz val="10"/>
      <color indexed="8"/>
      <name val="Arial LatArm"/>
      <family val="2"/>
    </font>
    <font>
      <b/>
      <i/>
      <sz val="10"/>
      <color indexed="8"/>
      <name val="Arial LatArm"/>
      <family val="2"/>
    </font>
    <font>
      <i/>
      <sz val="10"/>
      <color indexed="8"/>
      <name val="Arial LatArm"/>
      <family val="2"/>
    </font>
    <font>
      <sz val="10"/>
      <color indexed="8"/>
      <name val="Arial LatArm"/>
      <family val="2"/>
    </font>
    <font>
      <b/>
      <sz val="8"/>
      <color indexed="8"/>
      <name val="Arial LatArm"/>
      <family val="2"/>
    </font>
    <font>
      <sz val="11"/>
      <color theme="1"/>
      <name val="Arial LatArm"/>
      <family val="2"/>
    </font>
    <font>
      <sz val="14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sz val="1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8" applyNumberFormat="0" applyFill="0" applyProtection="0">
      <alignment horizontal="left" vertical="center" wrapText="1"/>
    </xf>
  </cellStyleXfs>
  <cellXfs count="293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0" borderId="0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165" fontId="15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3" fillId="0" borderId="3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8" fillId="0" borderId="0" xfId="0" applyFont="1" applyFill="1" applyAlignment="1"/>
    <xf numFmtId="164" fontId="18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2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/>
    <xf numFmtId="164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indent="15"/>
    </xf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16" fillId="0" borderId="0" xfId="0" applyFont="1" applyAlignment="1">
      <alignment horizontal="left" indent="15"/>
    </xf>
    <xf numFmtId="0" fontId="20" fillId="0" borderId="0" xfId="0" applyFont="1"/>
    <xf numFmtId="0" fontId="16" fillId="0" borderId="0" xfId="0" applyFont="1"/>
    <xf numFmtId="0" fontId="9" fillId="0" borderId="0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 applyProtection="1">
      <alignment horizontal="left" vertical="top" wrapText="1" readingOrder="1"/>
      <protection locked="0"/>
    </xf>
    <xf numFmtId="164" fontId="0" fillId="0" borderId="0" xfId="0" applyNumberFormat="1"/>
    <xf numFmtId="0" fontId="0" fillId="0" borderId="0" xfId="0"/>
    <xf numFmtId="49" fontId="34" fillId="0" borderId="10" xfId="0" applyNumberFormat="1" applyFont="1" applyBorder="1" applyAlignment="1" applyProtection="1">
      <alignment horizontal="left" vertical="top" wrapText="1" readingOrder="1"/>
      <protection locked="0"/>
    </xf>
    <xf numFmtId="0" fontId="40" fillId="0" borderId="10" xfId="0" applyFont="1" applyBorder="1" applyAlignment="1" applyProtection="1">
      <alignment horizontal="left" vertical="top" wrapText="1" readingOrder="1"/>
      <protection locked="0"/>
    </xf>
    <xf numFmtId="168" fontId="34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34" fillId="0" borderId="10" xfId="0" applyFont="1" applyBorder="1" applyAlignment="1" applyProtection="1">
      <alignment horizontal="center" vertical="center" wrapText="1" readingOrder="1"/>
      <protection locked="0"/>
    </xf>
    <xf numFmtId="168" fontId="34" fillId="0" borderId="10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40" fillId="0" borderId="10" xfId="0" applyFont="1" applyBorder="1" applyAlignment="1" applyProtection="1">
      <alignment horizontal="center" vertical="center" wrapText="1" readingOrder="1"/>
      <protection locked="0"/>
    </xf>
    <xf numFmtId="168" fontId="40" fillId="0" borderId="10" xfId="0" applyNumberFormat="1" applyFont="1" applyBorder="1" applyAlignment="1" applyProtection="1">
      <alignment horizontal="right" vertical="center" wrapText="1" readingOrder="1"/>
      <protection locked="0"/>
    </xf>
    <xf numFmtId="0" fontId="37" fillId="3" borderId="10" xfId="0" applyFont="1" applyFill="1" applyBorder="1" applyAlignment="1" applyProtection="1">
      <alignment horizontal="center" vertical="top" wrapText="1" readingOrder="1"/>
      <protection locked="0"/>
    </xf>
    <xf numFmtId="168" fontId="40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36" fillId="3" borderId="17" xfId="0" applyFont="1" applyFill="1" applyBorder="1" applyAlignment="1" applyProtection="1">
      <alignment horizontal="center" vertical="top" wrapText="1" readingOrder="1"/>
      <protection locked="0"/>
    </xf>
    <xf numFmtId="0" fontId="37" fillId="3" borderId="17" xfId="0" applyFont="1" applyFill="1" applyBorder="1" applyAlignment="1" applyProtection="1">
      <alignment horizontal="center" vertical="top" wrapText="1" readingOrder="1"/>
      <protection locked="0"/>
    </xf>
    <xf numFmtId="168" fontId="40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38" fillId="0" borderId="17" xfId="0" applyFont="1" applyBorder="1" applyAlignment="1" applyProtection="1">
      <alignment horizontal="center" vertical="top" wrapText="1" readingOrder="1"/>
      <protection locked="0"/>
    </xf>
    <xf numFmtId="0" fontId="3" fillId="4" borderId="20" xfId="0" applyNumberFormat="1" applyFont="1" applyFill="1" applyBorder="1" applyAlignment="1">
      <alignment horizontal="center" vertical="center"/>
    </xf>
    <xf numFmtId="0" fontId="41" fillId="4" borderId="20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top" wrapText="1"/>
    </xf>
    <xf numFmtId="0" fontId="3" fillId="4" borderId="8" xfId="1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169" fontId="4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169" fontId="3" fillId="4" borderId="1" xfId="0" applyNumberFormat="1" applyFont="1" applyFill="1" applyBorder="1" applyAlignment="1">
      <alignment horizontal="right" vertical="top"/>
    </xf>
    <xf numFmtId="169" fontId="3" fillId="4" borderId="1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top"/>
    </xf>
    <xf numFmtId="169" fontId="3" fillId="4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5" fontId="44" fillId="0" borderId="0" xfId="0" applyNumberFormat="1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0" fontId="47" fillId="0" borderId="1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47" fillId="0" borderId="1" xfId="0" applyNumberFormat="1" applyFont="1" applyFill="1" applyBorder="1" applyAlignment="1">
      <alignment horizontal="left" vertical="top" wrapText="1" readingOrder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 readingOrder="1"/>
    </xf>
    <xf numFmtId="0" fontId="48" fillId="0" borderId="1" xfId="0" applyNumberFormat="1" applyFont="1" applyFill="1" applyBorder="1" applyAlignment="1">
      <alignment horizontal="center" vertical="center" wrapText="1" readingOrder="1"/>
    </xf>
    <xf numFmtId="0" fontId="4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5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vertical="top" wrapText="1"/>
    </xf>
    <xf numFmtId="49" fontId="51" fillId="0" borderId="1" xfId="0" applyNumberFormat="1" applyFont="1" applyFill="1" applyBorder="1" applyAlignment="1">
      <alignment vertical="center" wrapText="1"/>
    </xf>
    <xf numFmtId="49" fontId="52" fillId="0" borderId="1" xfId="0" applyNumberFormat="1" applyFont="1" applyFill="1" applyBorder="1" applyAlignment="1">
      <alignment vertical="top" wrapText="1"/>
    </xf>
    <xf numFmtId="49" fontId="52" fillId="0" borderId="1" xfId="0" applyNumberFormat="1" applyFont="1" applyFill="1" applyBorder="1" applyAlignment="1">
      <alignment vertical="center" wrapText="1"/>
    </xf>
    <xf numFmtId="49" fontId="5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wrapText="1"/>
    </xf>
    <xf numFmtId="0" fontId="5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9" fontId="51" fillId="0" borderId="1" xfId="0" applyNumberFormat="1" applyFont="1" applyFill="1" applyBorder="1" applyAlignment="1">
      <alignment horizontal="center" wrapText="1"/>
    </xf>
    <xf numFmtId="168" fontId="34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56" fillId="0" borderId="7" xfId="0" applyFont="1" applyBorder="1" applyAlignment="1">
      <alignment wrapText="1"/>
    </xf>
    <xf numFmtId="0" fontId="56" fillId="0" borderId="2" xfId="0" applyFont="1" applyBorder="1" applyAlignment="1">
      <alignment wrapText="1"/>
    </xf>
    <xf numFmtId="0" fontId="56" fillId="0" borderId="6" xfId="0" applyFont="1" applyBorder="1" applyAlignment="1">
      <alignment wrapText="1"/>
    </xf>
    <xf numFmtId="0" fontId="56" fillId="0" borderId="3" xfId="0" applyFont="1" applyBorder="1" applyAlignment="1">
      <alignment wrapText="1"/>
    </xf>
    <xf numFmtId="0" fontId="57" fillId="0" borderId="0" xfId="0" applyFont="1" applyFill="1"/>
    <xf numFmtId="0" fontId="48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8" fillId="0" borderId="1" xfId="0" applyFont="1" applyBorder="1"/>
    <xf numFmtId="49" fontId="59" fillId="0" borderId="1" xfId="0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49" fontId="60" fillId="0" borderId="1" xfId="0" applyNumberFormat="1" applyFont="1" applyFill="1" applyBorder="1" applyAlignment="1">
      <alignment horizontal="center" vertical="center" wrapText="1"/>
    </xf>
    <xf numFmtId="49" fontId="6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8" fillId="0" borderId="1" xfId="0" applyNumberFormat="1" applyFont="1" applyBorder="1" applyAlignment="1">
      <alignment wrapText="1"/>
    </xf>
    <xf numFmtId="0" fontId="48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8" fontId="6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42" fillId="0" borderId="0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0" fontId="63" fillId="0" borderId="0" xfId="0" applyFont="1"/>
    <xf numFmtId="164" fontId="42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0" fontId="34" fillId="0" borderId="0" xfId="0" applyFont="1" applyBorder="1" applyAlignment="1" applyProtection="1">
      <alignment horizontal="center" vertical="center" wrapText="1" readingOrder="1"/>
      <protection locked="0"/>
    </xf>
    <xf numFmtId="0" fontId="34" fillId="0" borderId="0" xfId="0" applyFont="1" applyBorder="1" applyAlignment="1" applyProtection="1">
      <alignment horizontal="left" vertical="top" wrapText="1" readingOrder="1"/>
      <protection locked="0"/>
    </xf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170" fontId="0" fillId="0" borderId="0" xfId="0" applyNumberFormat="1"/>
    <xf numFmtId="0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8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center" vertical="top"/>
    </xf>
    <xf numFmtId="0" fontId="4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2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4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horizontal="center" vertical="center" wrapText="1" readingOrder="1"/>
      <protection locked="0"/>
    </xf>
    <xf numFmtId="0" fontId="34" fillId="0" borderId="11" xfId="0" applyFont="1" applyBorder="1" applyAlignment="1" applyProtection="1">
      <alignment horizontal="center" vertical="center" wrapText="1" readingOrder="1"/>
      <protection locked="0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35" fillId="0" borderId="0" xfId="0" applyFont="1" applyAlignment="1" applyProtection="1">
      <alignment horizontal="center" vertical="top" wrapText="1" readingOrder="1"/>
      <protection locked="0"/>
    </xf>
    <xf numFmtId="168" fontId="34" fillId="0" borderId="0" xfId="0" applyNumberFormat="1" applyFont="1" applyAlignment="1" applyProtection="1">
      <alignment horizontal="right" vertical="top" wrapText="1" readingOrder="1"/>
      <protection locked="0"/>
    </xf>
    <xf numFmtId="0" fontId="34" fillId="0" borderId="0" xfId="0" applyFont="1" applyAlignment="1" applyProtection="1">
      <alignment horizontal="right" vertical="top" wrapText="1" readingOrder="1"/>
      <protection locked="0"/>
    </xf>
    <xf numFmtId="0" fontId="36" fillId="3" borderId="18" xfId="0" applyFont="1" applyFill="1" applyBorder="1" applyAlignment="1" applyProtection="1">
      <alignment horizontal="center" vertical="top" wrapText="1" readingOrder="1"/>
      <protection locked="0"/>
    </xf>
    <xf numFmtId="0" fontId="36" fillId="3" borderId="16" xfId="0" applyFont="1" applyFill="1" applyBorder="1" applyAlignment="1" applyProtection="1">
      <alignment horizontal="center" vertical="top" wrapText="1" readingOrder="1"/>
      <protection locked="0"/>
    </xf>
    <xf numFmtId="0" fontId="36" fillId="0" borderId="19" xfId="0" applyFont="1" applyBorder="1" applyAlignment="1" applyProtection="1">
      <alignment horizontal="center" vertical="top" wrapText="1" readingOrder="1"/>
      <protection locked="0"/>
    </xf>
    <xf numFmtId="0" fontId="36" fillId="0" borderId="12" xfId="0" applyFont="1" applyBorder="1" applyAlignment="1" applyProtection="1">
      <alignment horizontal="center" vertical="top" wrapText="1" readingOrder="1"/>
      <protection locked="0"/>
    </xf>
    <xf numFmtId="0" fontId="36" fillId="0" borderId="13" xfId="0" applyFont="1" applyBorder="1" applyAlignment="1" applyProtection="1">
      <alignment horizontal="center" vertical="top" wrapText="1" readingOrder="1"/>
      <protection locked="0"/>
    </xf>
    <xf numFmtId="0" fontId="36" fillId="0" borderId="14" xfId="0" applyFont="1" applyBorder="1" applyAlignment="1" applyProtection="1">
      <alignment horizontal="center" vertical="top" wrapText="1" readingOrder="1"/>
      <protection locked="0"/>
    </xf>
    <xf numFmtId="0" fontId="36" fillId="0" borderId="18" xfId="0" applyFont="1" applyBorder="1" applyAlignment="1" applyProtection="1">
      <alignment horizontal="center" vertical="top" wrapText="1" readingOrder="1"/>
      <protection locked="0"/>
    </xf>
    <xf numFmtId="0" fontId="36" fillId="0" borderId="16" xfId="0" applyFont="1" applyBorder="1" applyAlignment="1" applyProtection="1">
      <alignment horizontal="center" vertical="top" wrapText="1" readingOrder="1"/>
      <protection locked="0"/>
    </xf>
    <xf numFmtId="0" fontId="36" fillId="0" borderId="17" xfId="0" applyFont="1" applyBorder="1" applyAlignment="1" applyProtection="1">
      <alignment horizontal="center" vertical="top" wrapText="1" readingOrder="1"/>
      <protection locked="0"/>
    </xf>
    <xf numFmtId="0" fontId="36" fillId="0" borderId="15" xfId="0" applyFont="1" applyBorder="1" applyAlignment="1" applyProtection="1">
      <alignment horizontal="center" vertical="top" wrapText="1" readingOrder="1"/>
      <protection locked="0"/>
    </xf>
    <xf numFmtId="0" fontId="37" fillId="3" borderId="17" xfId="0" applyFont="1" applyFill="1" applyBorder="1" applyAlignment="1" applyProtection="1">
      <alignment horizontal="center" vertical="top" wrapText="1" readingOrder="1"/>
      <protection locked="0"/>
    </xf>
    <xf numFmtId="0" fontId="37" fillId="3" borderId="11" xfId="0" applyFont="1" applyFill="1" applyBorder="1" applyAlignment="1" applyProtection="1">
      <alignment horizontal="center" vertical="top" wrapText="1" readingOrder="1"/>
      <protection locked="0"/>
    </xf>
    <xf numFmtId="0" fontId="40" fillId="0" borderId="17" xfId="0" applyFont="1" applyBorder="1" applyAlignment="1" applyProtection="1">
      <alignment horizontal="center" vertical="center" wrapText="1" readingOrder="1"/>
      <protection locked="0"/>
    </xf>
    <xf numFmtId="0" fontId="40" fillId="0" borderId="11" xfId="0" applyFont="1" applyBorder="1" applyAlignment="1" applyProtection="1">
      <alignment horizontal="center" vertical="center" wrapText="1" readingOrder="1"/>
      <protection locked="0"/>
    </xf>
    <xf numFmtId="0" fontId="39" fillId="0" borderId="0" xfId="0" applyFont="1" applyAlignment="1" applyProtection="1">
      <alignment vertical="top" wrapText="1" readingOrder="1"/>
      <protection locked="0"/>
    </xf>
    <xf numFmtId="0" fontId="0" fillId="0" borderId="0" xfId="0" applyBorder="1"/>
    <xf numFmtId="170" fontId="0" fillId="0" borderId="0" xfId="0" applyNumberFormat="1" applyBorder="1"/>
    <xf numFmtId="168" fontId="0" fillId="0" borderId="0" xfId="0" applyNumberFormat="1" applyBorder="1"/>
    <xf numFmtId="168" fontId="34" fillId="0" borderId="0" xfId="0" applyNumberFormat="1" applyFont="1" applyBorder="1" applyAlignment="1" applyProtection="1">
      <alignment horizontal="right" vertical="center" wrapText="1" readingOrder="1"/>
      <protection locked="0"/>
    </xf>
    <xf numFmtId="164" fontId="0" fillId="0" borderId="0" xfId="0" applyNumberFormat="1" applyBorder="1"/>
    <xf numFmtId="2" fontId="0" fillId="0" borderId="0" xfId="0" applyNumberFormat="1" applyBorder="1"/>
    <xf numFmtId="168" fontId="3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2" fontId="62" fillId="0" borderId="0" xfId="0" applyNumberFormat="1" applyFont="1" applyBorder="1" applyAlignment="1" applyProtection="1">
      <alignment horizontal="right" vertical="center" wrapText="1" readingOrder="1"/>
      <protection locked="0"/>
    </xf>
    <xf numFmtId="2" fontId="34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63" fillId="0" borderId="0" xfId="0" applyFont="1" applyBorder="1"/>
    <xf numFmtId="170" fontId="63" fillId="0" borderId="0" xfId="0" applyNumberFormat="1" applyFont="1" applyBorder="1"/>
  </cellXfs>
  <cellStyles count="2">
    <cellStyle name="left_arm10_BordWW_900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zoomScaleNormal="100" workbookViewId="0">
      <selection activeCell="J11" sqref="J10:J11"/>
    </sheetView>
  </sheetViews>
  <sheetFormatPr defaultColWidth="9.109375" defaultRowHeight="14.4"/>
  <cols>
    <col min="1" max="10" width="9.109375" style="47"/>
    <col min="11" max="11" width="6.33203125" style="47" customWidth="1"/>
    <col min="12" max="16384" width="9.109375" style="47"/>
  </cols>
  <sheetData>
    <row r="1" spans="1:11" ht="16.2">
      <c r="A1" s="42"/>
      <c r="I1" s="47" t="s">
        <v>1184</v>
      </c>
    </row>
    <row r="2" spans="1:11" ht="16.2">
      <c r="A2" s="43"/>
    </row>
    <row r="3" spans="1:11" ht="21.6">
      <c r="A3" s="230" t="s">
        <v>523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ht="21">
      <c r="A4" s="234"/>
      <c r="B4" s="234"/>
      <c r="C4" s="234"/>
      <c r="D4" s="234"/>
      <c r="E4" s="234"/>
      <c r="F4" s="234"/>
      <c r="G4" s="234"/>
      <c r="H4" s="234"/>
      <c r="I4" s="234"/>
      <c r="J4" s="48"/>
      <c r="K4" s="48"/>
    </row>
    <row r="5" spans="1:11" ht="21.6">
      <c r="A5" s="45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21.6">
      <c r="A6" s="230" t="s">
        <v>922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11">
      <c r="A7" s="235"/>
      <c r="B7" s="235"/>
      <c r="C7" s="235"/>
      <c r="D7" s="235"/>
      <c r="E7" s="235"/>
      <c r="F7" s="235"/>
      <c r="G7" s="235"/>
    </row>
    <row r="8" spans="1:11" ht="18.600000000000001">
      <c r="A8" s="44"/>
    </row>
    <row r="9" spans="1:11" ht="18.600000000000001">
      <c r="A9" s="44"/>
    </row>
    <row r="12" spans="1:11" ht="24">
      <c r="A12" s="231" t="s">
        <v>1181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</row>
    <row r="13" spans="1:11" ht="18.600000000000001">
      <c r="A13" s="44"/>
    </row>
    <row r="14" spans="1:11" ht="18.600000000000001">
      <c r="A14" s="44"/>
    </row>
    <row r="15" spans="1:11" ht="18.600000000000001">
      <c r="A15" s="44"/>
    </row>
    <row r="16" spans="1:11" ht="18.600000000000001">
      <c r="A16" s="44"/>
    </row>
    <row r="17" spans="1:11" ht="18.600000000000001">
      <c r="A17" s="232" t="s">
        <v>923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1">
      <c r="A18" s="46"/>
    </row>
    <row r="19" spans="1:11" ht="18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ht="18.600000000000001">
      <c r="A20" s="236" t="s">
        <v>1182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</row>
    <row r="21" spans="1:11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ht="18.600000000000001">
      <c r="A22" s="236" t="s">
        <v>927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</row>
    <row r="23" spans="1:11" ht="18.600000000000001">
      <c r="A23" s="52"/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ht="18.600000000000001">
      <c r="A24" s="52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18.600000000000001">
      <c r="A25" s="52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ht="18.600000000000001">
      <c r="A26" s="52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ht="18.600000000000001">
      <c r="A27" s="52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ht="18.600000000000001">
      <c r="A28" s="52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21.6">
      <c r="A29" s="233" t="s">
        <v>525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</row>
    <row r="30" spans="1:11">
      <c r="A30" s="53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16.2">
      <c r="A38" s="229" t="s">
        <v>1183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</row>
  </sheetData>
  <mergeCells count="10">
    <mergeCell ref="A38:K38"/>
    <mergeCell ref="A3:K3"/>
    <mergeCell ref="A6:K6"/>
    <mergeCell ref="A12:K12"/>
    <mergeCell ref="A17:K17"/>
    <mergeCell ref="A29:K29"/>
    <mergeCell ref="A4:I4"/>
    <mergeCell ref="A7:G7"/>
    <mergeCell ref="A20:K20"/>
    <mergeCell ref="A22:K22"/>
  </mergeCells>
  <pageMargins left="0" right="0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9"/>
  <sheetViews>
    <sheetView tabSelected="1" zoomScale="90" zoomScaleNormal="90" workbookViewId="0">
      <selection activeCell="L72" sqref="L72"/>
    </sheetView>
  </sheetViews>
  <sheetFormatPr defaultColWidth="9.109375" defaultRowHeight="36.75" customHeight="1"/>
  <cols>
    <col min="1" max="1" width="9.109375" style="227"/>
    <col min="2" max="2" width="38.33203125" style="228" customWidth="1"/>
    <col min="3" max="3" width="9.109375" style="19"/>
    <col min="4" max="4" width="11.5546875" style="222" customWidth="1"/>
    <col min="5" max="5" width="16.33203125" style="222" customWidth="1"/>
    <col min="6" max="6" width="14.44140625" style="222" customWidth="1"/>
    <col min="7" max="16384" width="9.109375" style="222"/>
  </cols>
  <sheetData>
    <row r="2" spans="1:6" ht="36.75" customHeight="1">
      <c r="A2" s="237" t="s">
        <v>1173</v>
      </c>
      <c r="B2" s="237"/>
      <c r="C2" s="237"/>
      <c r="D2" s="237"/>
      <c r="E2" s="237"/>
      <c r="F2" s="237"/>
    </row>
    <row r="3" spans="1:6" ht="36.75" customHeight="1">
      <c r="A3" s="238" t="s">
        <v>1174</v>
      </c>
      <c r="B3" s="239"/>
      <c r="C3" s="239"/>
      <c r="D3" s="239"/>
      <c r="E3" s="239"/>
      <c r="F3" s="239"/>
    </row>
    <row r="4" spans="1:6" ht="36.75" customHeight="1" thickBot="1">
      <c r="A4" s="223"/>
      <c r="B4" s="224"/>
      <c r="C4" s="225"/>
      <c r="D4" s="225"/>
      <c r="E4" s="225"/>
      <c r="F4" s="225"/>
    </row>
    <row r="5" spans="1:6" ht="36.75" customHeight="1">
      <c r="A5" s="201" t="s">
        <v>928</v>
      </c>
      <c r="B5" s="202" t="s">
        <v>929</v>
      </c>
      <c r="C5" s="202" t="s">
        <v>1063</v>
      </c>
      <c r="D5" s="240" t="s">
        <v>1064</v>
      </c>
      <c r="E5" s="240" t="s">
        <v>1</v>
      </c>
      <c r="F5" s="240"/>
    </row>
    <row r="6" spans="1:6" ht="36.75" customHeight="1">
      <c r="A6" s="200"/>
      <c r="B6" s="199"/>
      <c r="C6" s="199"/>
      <c r="D6" s="241"/>
      <c r="E6" s="88" t="s">
        <v>31</v>
      </c>
      <c r="F6" s="88" t="s">
        <v>32</v>
      </c>
    </row>
    <row r="7" spans="1:6" ht="36.75" customHeight="1">
      <c r="A7" s="76">
        <v>1</v>
      </c>
      <c r="B7" s="221">
        <v>2</v>
      </c>
      <c r="C7" s="221">
        <v>3</v>
      </c>
      <c r="D7" s="221">
        <v>10</v>
      </c>
      <c r="E7" s="221">
        <v>11</v>
      </c>
      <c r="F7" s="221">
        <v>12</v>
      </c>
    </row>
    <row r="8" spans="1:6" ht="36.75" customHeight="1">
      <c r="A8" s="77" t="s">
        <v>930</v>
      </c>
      <c r="B8" s="78" t="s">
        <v>931</v>
      </c>
      <c r="C8" s="89" t="s">
        <v>1065</v>
      </c>
      <c r="D8" s="90">
        <f>D10+D44+D60</f>
        <v>3815882.6</v>
      </c>
      <c r="E8" s="90">
        <f>E10+E44+E60</f>
        <v>3119522.9</v>
      </c>
      <c r="F8" s="90">
        <f>F44+F60</f>
        <v>1460879.6</v>
      </c>
    </row>
    <row r="9" spans="1:6" ht="36.75" customHeight="1">
      <c r="A9" s="79"/>
      <c r="B9" s="80" t="s">
        <v>1</v>
      </c>
      <c r="C9" s="91"/>
      <c r="D9" s="92"/>
      <c r="E9" s="92"/>
      <c r="F9" s="92"/>
    </row>
    <row r="10" spans="1:6" ht="36.75" customHeight="1">
      <c r="A10" s="77" t="s">
        <v>932</v>
      </c>
      <c r="B10" s="78" t="s">
        <v>933</v>
      </c>
      <c r="C10" s="89" t="s">
        <v>1066</v>
      </c>
      <c r="D10" s="90">
        <f>E10</f>
        <v>630195.20000000007</v>
      </c>
      <c r="E10" s="90">
        <f>E12+E17+E20+E40</f>
        <v>630195.20000000007</v>
      </c>
      <c r="F10" s="90" t="s">
        <v>28</v>
      </c>
    </row>
    <row r="11" spans="1:6" ht="36.75" customHeight="1">
      <c r="A11" s="79"/>
      <c r="B11" s="80" t="s">
        <v>1</v>
      </c>
      <c r="C11" s="91"/>
      <c r="D11" s="92"/>
      <c r="E11" s="92"/>
      <c r="F11" s="92"/>
    </row>
    <row r="12" spans="1:6" ht="36.75" customHeight="1">
      <c r="A12" s="77" t="s">
        <v>934</v>
      </c>
      <c r="B12" s="78" t="s">
        <v>935</v>
      </c>
      <c r="C12" s="89" t="s">
        <v>1067</v>
      </c>
      <c r="D12" s="90">
        <f>D14+D15+D16</f>
        <v>282800.90000000002</v>
      </c>
      <c r="E12" s="90">
        <f>E14+E15+E16</f>
        <v>282800.90000000002</v>
      </c>
      <c r="F12" s="90" t="s">
        <v>28</v>
      </c>
    </row>
    <row r="13" spans="1:6" ht="36.75" customHeight="1">
      <c r="A13" s="79"/>
      <c r="B13" s="80" t="s">
        <v>1</v>
      </c>
      <c r="C13" s="91"/>
      <c r="D13" s="92"/>
      <c r="E13" s="92"/>
      <c r="F13" s="92"/>
    </row>
    <row r="14" spans="1:6" ht="36.75" customHeight="1">
      <c r="A14" s="81" t="s">
        <v>5</v>
      </c>
      <c r="B14" s="82" t="s">
        <v>936</v>
      </c>
      <c r="C14" s="87" t="s">
        <v>1065</v>
      </c>
      <c r="D14" s="93">
        <f>E14</f>
        <v>46312.800000000003</v>
      </c>
      <c r="E14" s="93">
        <v>46312.800000000003</v>
      </c>
      <c r="F14" s="93" t="s">
        <v>28</v>
      </c>
    </row>
    <row r="15" spans="1:6" ht="36.75" customHeight="1">
      <c r="A15" s="81">
        <v>1112</v>
      </c>
      <c r="B15" s="82" t="s">
        <v>937</v>
      </c>
      <c r="C15" s="87" t="s">
        <v>1065</v>
      </c>
      <c r="D15" s="93">
        <f>E15</f>
        <v>35272.5</v>
      </c>
      <c r="E15" s="93">
        <v>35272.5</v>
      </c>
      <c r="F15" s="93" t="s">
        <v>28</v>
      </c>
    </row>
    <row r="16" spans="1:6" ht="36.75" customHeight="1">
      <c r="A16" s="81" t="s">
        <v>938</v>
      </c>
      <c r="B16" s="82" t="s">
        <v>939</v>
      </c>
      <c r="C16" s="87" t="s">
        <v>1065</v>
      </c>
      <c r="D16" s="93">
        <f>E16</f>
        <v>201215.6</v>
      </c>
      <c r="E16" s="93">
        <v>201215.6</v>
      </c>
      <c r="F16" s="93" t="s">
        <v>28</v>
      </c>
    </row>
    <row r="17" spans="1:6" ht="36.75" customHeight="1">
      <c r="A17" s="77" t="s">
        <v>940</v>
      </c>
      <c r="B17" s="78" t="s">
        <v>941</v>
      </c>
      <c r="C17" s="89" t="s">
        <v>1068</v>
      </c>
      <c r="D17" s="90">
        <f>D19</f>
        <v>300088.5</v>
      </c>
      <c r="E17" s="90">
        <f>E19</f>
        <v>300088.5</v>
      </c>
      <c r="F17" s="90" t="s">
        <v>28</v>
      </c>
    </row>
    <row r="18" spans="1:6" ht="36.75" customHeight="1">
      <c r="A18" s="79"/>
      <c r="B18" s="80" t="s">
        <v>1</v>
      </c>
      <c r="C18" s="91"/>
      <c r="D18" s="92"/>
      <c r="E18" s="92"/>
      <c r="F18" s="92"/>
    </row>
    <row r="19" spans="1:6" ht="36.75" customHeight="1">
      <c r="A19" s="81" t="s">
        <v>6</v>
      </c>
      <c r="B19" s="82" t="s">
        <v>942</v>
      </c>
      <c r="C19" s="87" t="s">
        <v>1065</v>
      </c>
      <c r="D19" s="93">
        <f>E19</f>
        <v>300088.5</v>
      </c>
      <c r="E19" s="93">
        <v>300088.5</v>
      </c>
      <c r="F19" s="93" t="s">
        <v>28</v>
      </c>
    </row>
    <row r="20" spans="1:6" ht="36.75" customHeight="1">
      <c r="A20" s="77" t="s">
        <v>943</v>
      </c>
      <c r="B20" s="78" t="s">
        <v>944</v>
      </c>
      <c r="C20" s="89" t="s">
        <v>1069</v>
      </c>
      <c r="D20" s="90">
        <f>E20</f>
        <v>28805.799999999996</v>
      </c>
      <c r="E20" s="90">
        <f>E22+E23+E24+E25+E26+E27+E28+E29+E30+E31+E32+E33+E34+E35+E36+E37+E38+E39</f>
        <v>28805.799999999996</v>
      </c>
      <c r="F20" s="90" t="s">
        <v>28</v>
      </c>
    </row>
    <row r="21" spans="1:6" ht="36.75" customHeight="1">
      <c r="A21" s="79"/>
      <c r="B21" s="80" t="s">
        <v>1</v>
      </c>
      <c r="C21" s="91"/>
      <c r="D21" s="92"/>
      <c r="E21" s="92"/>
      <c r="F21" s="92"/>
    </row>
    <row r="22" spans="1:6" ht="36.75" customHeight="1">
      <c r="A22" s="79" t="s">
        <v>945</v>
      </c>
      <c r="B22" s="80" t="s">
        <v>946</v>
      </c>
      <c r="C22" s="91" t="s">
        <v>1065</v>
      </c>
      <c r="D22" s="93">
        <f t="shared" ref="D22:D31" si="0">E22</f>
        <v>6800</v>
      </c>
      <c r="E22" s="93">
        <v>6800</v>
      </c>
      <c r="F22" s="93" t="s">
        <v>28</v>
      </c>
    </row>
    <row r="23" spans="1:6" ht="73.5" customHeight="1">
      <c r="A23" s="79" t="s">
        <v>947</v>
      </c>
      <c r="B23" s="80" t="s">
        <v>948</v>
      </c>
      <c r="C23" s="91" t="s">
        <v>1065</v>
      </c>
      <c r="D23" s="93">
        <f t="shared" si="0"/>
        <v>0</v>
      </c>
      <c r="E23" s="93"/>
      <c r="F23" s="93" t="s">
        <v>28</v>
      </c>
    </row>
    <row r="24" spans="1:6" ht="36.75" customHeight="1">
      <c r="A24" s="79" t="s">
        <v>949</v>
      </c>
      <c r="B24" s="80" t="s">
        <v>950</v>
      </c>
      <c r="C24" s="91" t="s">
        <v>1065</v>
      </c>
      <c r="D24" s="93">
        <f t="shared" si="0"/>
        <v>100</v>
      </c>
      <c r="E24" s="93">
        <v>100</v>
      </c>
      <c r="F24" s="93" t="s">
        <v>28</v>
      </c>
    </row>
    <row r="25" spans="1:6" ht="66.75" customHeight="1">
      <c r="A25" s="79" t="s">
        <v>951</v>
      </c>
      <c r="B25" s="80" t="s">
        <v>952</v>
      </c>
      <c r="C25" s="91" t="s">
        <v>1065</v>
      </c>
      <c r="D25" s="93">
        <f t="shared" si="0"/>
        <v>3500</v>
      </c>
      <c r="E25" s="93">
        <v>3500</v>
      </c>
      <c r="F25" s="93" t="s">
        <v>28</v>
      </c>
    </row>
    <row r="26" spans="1:6" ht="57" customHeight="1">
      <c r="A26" s="79" t="s">
        <v>953</v>
      </c>
      <c r="B26" s="80" t="s">
        <v>954</v>
      </c>
      <c r="C26" s="91" t="s">
        <v>1065</v>
      </c>
      <c r="D26" s="93">
        <f t="shared" si="0"/>
        <v>780</v>
      </c>
      <c r="E26" s="93">
        <v>780</v>
      </c>
      <c r="F26" s="93" t="s">
        <v>28</v>
      </c>
    </row>
    <row r="27" spans="1:6" ht="36.75" customHeight="1">
      <c r="A27" s="79" t="s">
        <v>955</v>
      </c>
      <c r="B27" s="80" t="s">
        <v>956</v>
      </c>
      <c r="C27" s="91" t="s">
        <v>1065</v>
      </c>
      <c r="D27" s="93">
        <f t="shared" si="0"/>
        <v>150</v>
      </c>
      <c r="E27" s="93">
        <v>150</v>
      </c>
      <c r="F27" s="93" t="s">
        <v>28</v>
      </c>
    </row>
    <row r="28" spans="1:6" ht="43.5" customHeight="1">
      <c r="A28" s="79" t="s">
        <v>957</v>
      </c>
      <c r="B28" s="80" t="s">
        <v>958</v>
      </c>
      <c r="C28" s="91" t="s">
        <v>1065</v>
      </c>
      <c r="D28" s="93">
        <f t="shared" si="0"/>
        <v>4740.1000000000004</v>
      </c>
      <c r="E28" s="93">
        <v>4740.1000000000004</v>
      </c>
      <c r="F28" s="93" t="s">
        <v>28</v>
      </c>
    </row>
    <row r="29" spans="1:6" ht="63.75" customHeight="1">
      <c r="A29" s="79" t="s">
        <v>959</v>
      </c>
      <c r="B29" s="80" t="s">
        <v>960</v>
      </c>
      <c r="C29" s="91" t="s">
        <v>1065</v>
      </c>
      <c r="D29" s="93">
        <f t="shared" si="0"/>
        <v>300</v>
      </c>
      <c r="E29" s="93">
        <v>300</v>
      </c>
      <c r="F29" s="93" t="s">
        <v>28</v>
      </c>
    </row>
    <row r="30" spans="1:6" ht="57.75" customHeight="1">
      <c r="A30" s="79" t="s">
        <v>961</v>
      </c>
      <c r="B30" s="80" t="s">
        <v>962</v>
      </c>
      <c r="C30" s="91" t="s">
        <v>1065</v>
      </c>
      <c r="D30" s="93">
        <f t="shared" si="0"/>
        <v>475</v>
      </c>
      <c r="E30" s="93">
        <v>475</v>
      </c>
      <c r="F30" s="93" t="s">
        <v>28</v>
      </c>
    </row>
    <row r="31" spans="1:6" ht="36.75" customHeight="1">
      <c r="A31" s="79" t="s">
        <v>963</v>
      </c>
      <c r="B31" s="80" t="s">
        <v>964</v>
      </c>
      <c r="C31" s="91" t="s">
        <v>1065</v>
      </c>
      <c r="D31" s="93">
        <f t="shared" si="0"/>
        <v>2247.6</v>
      </c>
      <c r="E31" s="93">
        <v>2247.6</v>
      </c>
      <c r="F31" s="93" t="s">
        <v>28</v>
      </c>
    </row>
    <row r="32" spans="1:6" ht="36.75" customHeight="1">
      <c r="A32" s="79" t="s">
        <v>965</v>
      </c>
      <c r="B32" s="80" t="s">
        <v>966</v>
      </c>
      <c r="C32" s="91" t="s">
        <v>1065</v>
      </c>
      <c r="D32" s="93">
        <v>0</v>
      </c>
      <c r="E32" s="93">
        <v>0</v>
      </c>
      <c r="F32" s="93" t="s">
        <v>28</v>
      </c>
    </row>
    <row r="33" spans="1:6" ht="36.75" customHeight="1">
      <c r="A33" s="79" t="s">
        <v>967</v>
      </c>
      <c r="B33" s="80" t="s">
        <v>968</v>
      </c>
      <c r="C33" s="91" t="s">
        <v>1065</v>
      </c>
      <c r="D33" s="93">
        <f>E33</f>
        <v>8213.1</v>
      </c>
      <c r="E33" s="93">
        <v>8213.1</v>
      </c>
      <c r="F33" s="93" t="s">
        <v>28</v>
      </c>
    </row>
    <row r="34" spans="1:6" ht="36.75" customHeight="1">
      <c r="A34" s="79" t="s">
        <v>969</v>
      </c>
      <c r="B34" s="80" t="s">
        <v>970</v>
      </c>
      <c r="C34" s="91" t="s">
        <v>1065</v>
      </c>
      <c r="D34" s="93">
        <f>E34</f>
        <v>200</v>
      </c>
      <c r="E34" s="93">
        <v>200</v>
      </c>
      <c r="F34" s="93" t="s">
        <v>28</v>
      </c>
    </row>
    <row r="35" spans="1:6" ht="36.75" customHeight="1">
      <c r="A35" s="79" t="s">
        <v>971</v>
      </c>
      <c r="B35" s="80" t="s">
        <v>972</v>
      </c>
      <c r="C35" s="91" t="s">
        <v>1065</v>
      </c>
      <c r="D35" s="93">
        <f>E35</f>
        <v>300</v>
      </c>
      <c r="E35" s="93">
        <v>300</v>
      </c>
      <c r="F35" s="93" t="s">
        <v>28</v>
      </c>
    </row>
    <row r="36" spans="1:6" ht="36.75" customHeight="1">
      <c r="A36" s="79" t="s">
        <v>973</v>
      </c>
      <c r="B36" s="80" t="s">
        <v>974</v>
      </c>
      <c r="C36" s="91" t="s">
        <v>1065</v>
      </c>
      <c r="D36" s="93">
        <f>E36</f>
        <v>1000</v>
      </c>
      <c r="E36" s="93">
        <v>1000</v>
      </c>
      <c r="F36" s="93" t="s">
        <v>28</v>
      </c>
    </row>
    <row r="37" spans="1:6" ht="36.75" customHeight="1">
      <c r="A37" s="79" t="s">
        <v>975</v>
      </c>
      <c r="B37" s="80" t="s">
        <v>976</v>
      </c>
      <c r="C37" s="91" t="s">
        <v>1065</v>
      </c>
      <c r="D37" s="93">
        <v>0</v>
      </c>
      <c r="E37" s="93">
        <v>0</v>
      </c>
      <c r="F37" s="93" t="s">
        <v>28</v>
      </c>
    </row>
    <row r="38" spans="1:6" ht="36.75" customHeight="1">
      <c r="A38" s="79" t="s">
        <v>977</v>
      </c>
      <c r="B38" s="80" t="s">
        <v>978</v>
      </c>
      <c r="C38" s="91" t="s">
        <v>1065</v>
      </c>
      <c r="D38" s="93">
        <v>0</v>
      </c>
      <c r="E38" s="93">
        <v>0</v>
      </c>
      <c r="F38" s="93" t="s">
        <v>28</v>
      </c>
    </row>
    <row r="39" spans="1:6" ht="36.75" customHeight="1">
      <c r="A39" s="79" t="s">
        <v>979</v>
      </c>
      <c r="B39" s="80" t="s">
        <v>980</v>
      </c>
      <c r="C39" s="91" t="s">
        <v>1065</v>
      </c>
      <c r="D39" s="93">
        <v>0</v>
      </c>
      <c r="E39" s="93">
        <v>0</v>
      </c>
      <c r="F39" s="93" t="s">
        <v>28</v>
      </c>
    </row>
    <row r="40" spans="1:6" ht="36.75" customHeight="1">
      <c r="A40" s="77" t="s">
        <v>981</v>
      </c>
      <c r="B40" s="78" t="s">
        <v>982</v>
      </c>
      <c r="C40" s="89" t="s">
        <v>1070</v>
      </c>
      <c r="D40" s="90">
        <f>E40</f>
        <v>18500</v>
      </c>
      <c r="E40" s="90">
        <f>E42+E43</f>
        <v>18500</v>
      </c>
      <c r="F40" s="90" t="s">
        <v>28</v>
      </c>
    </row>
    <row r="41" spans="1:6" ht="36.75" customHeight="1">
      <c r="A41" s="79"/>
      <c r="B41" s="80" t="s">
        <v>1</v>
      </c>
      <c r="C41" s="91"/>
      <c r="D41" s="92"/>
      <c r="E41" s="92"/>
      <c r="F41" s="92"/>
    </row>
    <row r="42" spans="1:6" ht="36.75" customHeight="1">
      <c r="A42" s="81" t="s">
        <v>983</v>
      </c>
      <c r="B42" s="82" t="s">
        <v>984</v>
      </c>
      <c r="C42" s="87" t="s">
        <v>1065</v>
      </c>
      <c r="D42" s="93">
        <f>E42</f>
        <v>4500</v>
      </c>
      <c r="E42" s="93">
        <v>4500</v>
      </c>
      <c r="F42" s="93" t="s">
        <v>28</v>
      </c>
    </row>
    <row r="43" spans="1:6" ht="36.75" customHeight="1">
      <c r="A43" s="81" t="s">
        <v>985</v>
      </c>
      <c r="B43" s="82" t="s">
        <v>986</v>
      </c>
      <c r="C43" s="87" t="s">
        <v>1065</v>
      </c>
      <c r="D43" s="93">
        <f>E43</f>
        <v>14000</v>
      </c>
      <c r="E43" s="93">
        <v>14000</v>
      </c>
      <c r="F43" s="93" t="s">
        <v>28</v>
      </c>
    </row>
    <row r="44" spans="1:6" ht="48.75" customHeight="1">
      <c r="A44" s="77" t="s">
        <v>987</v>
      </c>
      <c r="B44" s="78" t="s">
        <v>988</v>
      </c>
      <c r="C44" s="89" t="s">
        <v>1071</v>
      </c>
      <c r="D44" s="90">
        <f>E44+F44</f>
        <v>2311949.2999999998</v>
      </c>
      <c r="E44" s="90">
        <f xml:space="preserve">                                                                                                                E46+E49+E52</f>
        <v>2311949.2999999998</v>
      </c>
      <c r="F44" s="90">
        <f>F57</f>
        <v>0</v>
      </c>
    </row>
    <row r="45" spans="1:6" ht="32.25" customHeight="1">
      <c r="A45" s="79"/>
      <c r="B45" s="80" t="s">
        <v>1</v>
      </c>
      <c r="C45" s="91"/>
      <c r="D45" s="92"/>
      <c r="E45" s="92"/>
      <c r="F45" s="92"/>
    </row>
    <row r="46" spans="1:6" ht="36.75" customHeight="1">
      <c r="A46" s="77" t="s">
        <v>7</v>
      </c>
      <c r="B46" s="78" t="s">
        <v>989</v>
      </c>
      <c r="C46" s="89" t="s">
        <v>1072</v>
      </c>
      <c r="D46" s="90">
        <v>0</v>
      </c>
      <c r="E46" s="90"/>
      <c r="F46" s="90" t="s">
        <v>28</v>
      </c>
    </row>
    <row r="47" spans="1:6" ht="36.75" customHeight="1">
      <c r="A47" s="79"/>
      <c r="B47" s="80" t="s">
        <v>1</v>
      </c>
      <c r="C47" s="91"/>
      <c r="D47" s="92"/>
      <c r="E47" s="92"/>
      <c r="F47" s="92"/>
    </row>
    <row r="48" spans="1:6" ht="36.75" customHeight="1">
      <c r="A48" s="81" t="s">
        <v>8</v>
      </c>
      <c r="B48" s="82" t="s">
        <v>990</v>
      </c>
      <c r="C48" s="87"/>
      <c r="D48" s="93">
        <v>0</v>
      </c>
      <c r="E48" s="93">
        <v>0</v>
      </c>
      <c r="F48" s="93" t="s">
        <v>28</v>
      </c>
    </row>
    <row r="49" spans="1:6" ht="36.75" customHeight="1">
      <c r="A49" s="77" t="s">
        <v>9</v>
      </c>
      <c r="B49" s="78" t="s">
        <v>991</v>
      </c>
      <c r="C49" s="89" t="s">
        <v>1073</v>
      </c>
      <c r="D49" s="90">
        <v>0</v>
      </c>
      <c r="E49" s="90">
        <v>0</v>
      </c>
      <c r="F49" s="90" t="s">
        <v>28</v>
      </c>
    </row>
    <row r="50" spans="1:6" ht="36.75" customHeight="1">
      <c r="A50" s="79"/>
      <c r="B50" s="80" t="s">
        <v>1</v>
      </c>
      <c r="C50" s="91"/>
      <c r="D50" s="92"/>
      <c r="E50" s="92"/>
      <c r="F50" s="92"/>
    </row>
    <row r="51" spans="1:6" ht="48.75" customHeight="1">
      <c r="A51" s="81" t="s">
        <v>10</v>
      </c>
      <c r="B51" s="82" t="s">
        <v>992</v>
      </c>
      <c r="C51" s="87" t="s">
        <v>1065</v>
      </c>
      <c r="D51" s="93">
        <v>0</v>
      </c>
      <c r="E51" s="93" t="s">
        <v>28</v>
      </c>
      <c r="F51" s="93">
        <v>0</v>
      </c>
    </row>
    <row r="52" spans="1:6" ht="36.75" customHeight="1">
      <c r="A52" s="77" t="s">
        <v>993</v>
      </c>
      <c r="B52" s="78" t="s">
        <v>994</v>
      </c>
      <c r="C52" s="89" t="s">
        <v>1074</v>
      </c>
      <c r="D52" s="90">
        <f>E52</f>
        <v>2311949.2999999998</v>
      </c>
      <c r="E52" s="90">
        <f>E54+E55+E56</f>
        <v>2311949.2999999998</v>
      </c>
      <c r="F52" s="90" t="s">
        <v>28</v>
      </c>
    </row>
    <row r="53" spans="1:6" ht="36.75" customHeight="1">
      <c r="A53" s="79"/>
      <c r="B53" s="80" t="s">
        <v>1</v>
      </c>
      <c r="C53" s="91"/>
      <c r="D53" s="92"/>
      <c r="E53" s="92"/>
      <c r="F53" s="92"/>
    </row>
    <row r="54" spans="1:6" ht="36.75" customHeight="1">
      <c r="A54" s="79" t="s">
        <v>11</v>
      </c>
      <c r="B54" s="80" t="s">
        <v>995</v>
      </c>
      <c r="C54" s="91" t="s">
        <v>1065</v>
      </c>
      <c r="D54" s="93">
        <f>E54</f>
        <v>2311949.2999999998</v>
      </c>
      <c r="E54" s="93">
        <v>2311949.2999999998</v>
      </c>
      <c r="F54" s="93" t="s">
        <v>28</v>
      </c>
    </row>
    <row r="55" spans="1:6" ht="36.75" customHeight="1">
      <c r="A55" s="79">
        <v>1252</v>
      </c>
      <c r="B55" s="80" t="s">
        <v>996</v>
      </c>
      <c r="C55" s="91"/>
      <c r="D55" s="93">
        <f>E55</f>
        <v>0</v>
      </c>
      <c r="E55" s="93"/>
      <c r="F55" s="93"/>
    </row>
    <row r="56" spans="1:6" ht="36.75" customHeight="1">
      <c r="A56" s="79" t="s">
        <v>12</v>
      </c>
      <c r="B56" s="80" t="s">
        <v>997</v>
      </c>
      <c r="C56" s="91" t="s">
        <v>1065</v>
      </c>
      <c r="D56" s="93">
        <f>E56</f>
        <v>0</v>
      </c>
      <c r="E56" s="93"/>
      <c r="F56" s="93" t="s">
        <v>28</v>
      </c>
    </row>
    <row r="57" spans="1:6" ht="36.75" customHeight="1">
      <c r="A57" s="77" t="s">
        <v>998</v>
      </c>
      <c r="B57" s="78" t="s">
        <v>999</v>
      </c>
      <c r="C57" s="89" t="s">
        <v>1075</v>
      </c>
      <c r="D57" s="90">
        <f>F57</f>
        <v>0</v>
      </c>
      <c r="E57" s="90" t="s">
        <v>28</v>
      </c>
      <c r="F57" s="90">
        <f>F59</f>
        <v>0</v>
      </c>
    </row>
    <row r="58" spans="1:6" ht="36.75" customHeight="1">
      <c r="A58" s="79"/>
      <c r="B58" s="80" t="s">
        <v>1</v>
      </c>
      <c r="C58" s="91"/>
      <c r="D58" s="92"/>
      <c r="E58" s="92"/>
      <c r="F58" s="92"/>
    </row>
    <row r="59" spans="1:6" ht="36.75" customHeight="1">
      <c r="A59" s="79" t="s">
        <v>13</v>
      </c>
      <c r="B59" s="80" t="s">
        <v>1000</v>
      </c>
      <c r="C59" s="91" t="s">
        <v>1065</v>
      </c>
      <c r="D59" s="93">
        <f>F59</f>
        <v>0</v>
      </c>
      <c r="E59" s="93" t="s">
        <v>28</v>
      </c>
      <c r="F59" s="93">
        <v>0</v>
      </c>
    </row>
    <row r="60" spans="1:6" ht="36.75" customHeight="1">
      <c r="A60" s="77" t="s">
        <v>1001</v>
      </c>
      <c r="B60" s="78" t="s">
        <v>1002</v>
      </c>
      <c r="C60" s="89" t="s">
        <v>1076</v>
      </c>
      <c r="D60" s="90">
        <f>D62+D65+D70+D74+D95+D99+D102+D105</f>
        <v>873738.1</v>
      </c>
      <c r="E60" s="90">
        <f>E62+E65+E70+E74+E95+E99+E105</f>
        <v>177378.4</v>
      </c>
      <c r="F60" s="90">
        <f>F102+F105</f>
        <v>1460879.6</v>
      </c>
    </row>
    <row r="61" spans="1:6" ht="36.75" customHeight="1">
      <c r="A61" s="79"/>
      <c r="B61" s="80" t="s">
        <v>1</v>
      </c>
      <c r="C61" s="91"/>
      <c r="D61" s="92"/>
      <c r="E61" s="92"/>
      <c r="F61" s="92"/>
    </row>
    <row r="62" spans="1:6" ht="36.75" customHeight="1">
      <c r="A62" s="77" t="s">
        <v>1003</v>
      </c>
      <c r="B62" s="78" t="s">
        <v>1004</v>
      </c>
      <c r="C62" s="89" t="s">
        <v>1077</v>
      </c>
      <c r="D62" s="90">
        <v>0</v>
      </c>
      <c r="E62" s="90">
        <v>0</v>
      </c>
      <c r="F62" s="90" t="s">
        <v>28</v>
      </c>
    </row>
    <row r="63" spans="1:6" ht="36.75" customHeight="1">
      <c r="A63" s="79"/>
      <c r="B63" s="80" t="s">
        <v>1</v>
      </c>
      <c r="C63" s="91"/>
      <c r="D63" s="92"/>
      <c r="E63" s="92"/>
      <c r="F63" s="92"/>
    </row>
    <row r="64" spans="1:6" ht="36.75" customHeight="1">
      <c r="A64" s="79" t="s">
        <v>14</v>
      </c>
      <c r="B64" s="80" t="s">
        <v>1005</v>
      </c>
      <c r="C64" s="91"/>
      <c r="D64" s="93">
        <v>0</v>
      </c>
      <c r="E64" s="93">
        <v>0</v>
      </c>
      <c r="F64" s="93" t="s">
        <v>28</v>
      </c>
    </row>
    <row r="65" spans="1:6" ht="36.75" customHeight="1">
      <c r="A65" s="77" t="s">
        <v>1006</v>
      </c>
      <c r="B65" s="78" t="s">
        <v>1007</v>
      </c>
      <c r="C65" s="89" t="s">
        <v>1078</v>
      </c>
      <c r="D65" s="90">
        <f>E65</f>
        <v>26450</v>
      </c>
      <c r="E65" s="90">
        <f>E67+E68+E69</f>
        <v>26450</v>
      </c>
      <c r="F65" s="90" t="s">
        <v>28</v>
      </c>
    </row>
    <row r="66" spans="1:6" ht="36.75" customHeight="1">
      <c r="A66" s="79"/>
      <c r="B66" s="80" t="s">
        <v>1</v>
      </c>
      <c r="C66" s="91"/>
      <c r="D66" s="92"/>
      <c r="E66" s="92"/>
      <c r="F66" s="92"/>
    </row>
    <row r="67" spans="1:6" ht="36.75" customHeight="1">
      <c r="A67" s="79" t="s">
        <v>15</v>
      </c>
      <c r="B67" s="80" t="s">
        <v>1008</v>
      </c>
      <c r="C67" s="91" t="s">
        <v>1065</v>
      </c>
      <c r="D67" s="93">
        <f>E67</f>
        <v>26450</v>
      </c>
      <c r="E67" s="93">
        <v>26450</v>
      </c>
      <c r="F67" s="93" t="s">
        <v>28</v>
      </c>
    </row>
    <row r="68" spans="1:6" ht="36.75" customHeight="1">
      <c r="A68" s="79" t="s">
        <v>16</v>
      </c>
      <c r="B68" s="80" t="s">
        <v>1009</v>
      </c>
      <c r="C68" s="91"/>
      <c r="D68" s="93">
        <f>E68</f>
        <v>0</v>
      </c>
      <c r="E68" s="93"/>
      <c r="F68" s="93" t="s">
        <v>28</v>
      </c>
    </row>
    <row r="69" spans="1:6" ht="36.75" customHeight="1">
      <c r="A69" s="79" t="s">
        <v>17</v>
      </c>
      <c r="B69" s="80" t="s">
        <v>1010</v>
      </c>
      <c r="C69" s="91" t="s">
        <v>1065</v>
      </c>
      <c r="D69" s="93">
        <f>E69</f>
        <v>0</v>
      </c>
      <c r="E69" s="93"/>
      <c r="F69" s="93" t="s">
        <v>28</v>
      </c>
    </row>
    <row r="70" spans="1:6" ht="36.75" customHeight="1">
      <c r="A70" s="77" t="s">
        <v>1011</v>
      </c>
      <c r="B70" s="78" t="s">
        <v>1012</v>
      </c>
      <c r="C70" s="89" t="s">
        <v>1079</v>
      </c>
      <c r="D70" s="90">
        <f>E70</f>
        <v>0</v>
      </c>
      <c r="E70" s="90">
        <f>E72+E73</f>
        <v>0</v>
      </c>
      <c r="F70" s="90" t="s">
        <v>28</v>
      </c>
    </row>
    <row r="71" spans="1:6" ht="36.75" customHeight="1">
      <c r="A71" s="79"/>
      <c r="B71" s="80" t="s">
        <v>1</v>
      </c>
      <c r="C71" s="226"/>
      <c r="D71" s="92"/>
      <c r="E71" s="92"/>
      <c r="F71" s="92"/>
    </row>
    <row r="72" spans="1:6" ht="36.75" customHeight="1">
      <c r="A72" s="79" t="s">
        <v>18</v>
      </c>
      <c r="B72" s="80" t="s">
        <v>1013</v>
      </c>
      <c r="C72" s="91"/>
      <c r="D72" s="93">
        <f>E72</f>
        <v>0</v>
      </c>
      <c r="E72" s="93">
        <v>0</v>
      </c>
      <c r="F72" s="93" t="s">
        <v>28</v>
      </c>
    </row>
    <row r="73" spans="1:6" ht="36.75" customHeight="1">
      <c r="A73" s="79">
        <v>1343</v>
      </c>
      <c r="B73" s="80"/>
      <c r="C73" s="91"/>
      <c r="D73" s="93">
        <f>E73</f>
        <v>0</v>
      </c>
      <c r="E73" s="93">
        <v>0</v>
      </c>
      <c r="F73" s="93"/>
    </row>
    <row r="74" spans="1:6" ht="36.75" customHeight="1">
      <c r="A74" s="77" t="s">
        <v>1014</v>
      </c>
      <c r="B74" s="78" t="s">
        <v>1015</v>
      </c>
      <c r="C74" s="89" t="s">
        <v>1080</v>
      </c>
      <c r="D74" s="90">
        <f>E74</f>
        <v>141428.4</v>
      </c>
      <c r="E74" s="90">
        <f>E76</f>
        <v>141428.4</v>
      </c>
      <c r="F74" s="90" t="s">
        <v>28</v>
      </c>
    </row>
    <row r="75" spans="1:6" ht="36.75" customHeight="1">
      <c r="A75" s="79"/>
      <c r="B75" s="80" t="s">
        <v>1</v>
      </c>
      <c r="C75" s="91"/>
      <c r="D75" s="92"/>
      <c r="E75" s="92"/>
      <c r="F75" s="92"/>
    </row>
    <row r="76" spans="1:6" ht="36.75" customHeight="1">
      <c r="A76" s="79" t="s">
        <v>19</v>
      </c>
      <c r="B76" s="80" t="s">
        <v>1016</v>
      </c>
      <c r="C76" s="91" t="s">
        <v>1065</v>
      </c>
      <c r="D76" s="93">
        <f>E76</f>
        <v>141428.4</v>
      </c>
      <c r="E76" s="93">
        <f>E78+E79+E80+E81+E82+E83+E84+E85+E86+E87+E88+E89+E90+E91+E92+E93+E94</f>
        <v>141428.4</v>
      </c>
      <c r="F76" s="93" t="s">
        <v>28</v>
      </c>
    </row>
    <row r="77" spans="1:6" ht="36.75" customHeight="1">
      <c r="A77" s="79"/>
      <c r="B77" s="80" t="s">
        <v>1</v>
      </c>
      <c r="C77" s="91"/>
      <c r="D77" s="92"/>
      <c r="E77" s="92"/>
      <c r="F77" s="92"/>
    </row>
    <row r="78" spans="1:6" ht="45" customHeight="1">
      <c r="A78" s="79" t="s">
        <v>1017</v>
      </c>
      <c r="B78" s="80" t="s">
        <v>1018</v>
      </c>
      <c r="C78" s="91" t="s">
        <v>1065</v>
      </c>
      <c r="D78" s="93">
        <f t="shared" ref="D78:D83" si="1">E78</f>
        <v>0</v>
      </c>
      <c r="E78" s="93">
        <v>0</v>
      </c>
      <c r="F78" s="93" t="s">
        <v>28</v>
      </c>
    </row>
    <row r="79" spans="1:6" ht="66.75" customHeight="1">
      <c r="A79" s="79" t="s">
        <v>1019</v>
      </c>
      <c r="B79" s="83" t="s">
        <v>1020</v>
      </c>
      <c r="C79" s="91" t="s">
        <v>1065</v>
      </c>
      <c r="D79" s="93">
        <f t="shared" si="1"/>
        <v>0</v>
      </c>
      <c r="E79" s="93"/>
      <c r="F79" s="93" t="s">
        <v>28</v>
      </c>
    </row>
    <row r="80" spans="1:6" ht="36.75" customHeight="1">
      <c r="A80" s="79" t="s">
        <v>1021</v>
      </c>
      <c r="B80" s="80" t="s">
        <v>1022</v>
      </c>
      <c r="C80" s="91" t="s">
        <v>1065</v>
      </c>
      <c r="D80" s="93">
        <f t="shared" si="1"/>
        <v>5600</v>
      </c>
      <c r="E80" s="93">
        <v>5600</v>
      </c>
      <c r="F80" s="93" t="s">
        <v>28</v>
      </c>
    </row>
    <row r="81" spans="1:17" ht="36.75" customHeight="1">
      <c r="A81" s="79" t="s">
        <v>1023</v>
      </c>
      <c r="B81" s="80" t="s">
        <v>1024</v>
      </c>
      <c r="C81" s="91" t="s">
        <v>1065</v>
      </c>
      <c r="D81" s="93">
        <f t="shared" si="1"/>
        <v>0</v>
      </c>
      <c r="E81" s="93">
        <v>0</v>
      </c>
      <c r="F81" s="93" t="s">
        <v>28</v>
      </c>
    </row>
    <row r="82" spans="1:17" ht="36.75" customHeight="1">
      <c r="A82" s="79" t="s">
        <v>1025</v>
      </c>
      <c r="B82" s="80" t="s">
        <v>1026</v>
      </c>
      <c r="C82" s="91" t="s">
        <v>1065</v>
      </c>
      <c r="D82" s="93">
        <f t="shared" si="1"/>
        <v>2200</v>
      </c>
      <c r="E82" s="93">
        <v>2200</v>
      </c>
      <c r="F82" s="93" t="s">
        <v>28</v>
      </c>
    </row>
    <row r="83" spans="1:17" ht="36.75" customHeight="1">
      <c r="A83" s="79" t="s">
        <v>1027</v>
      </c>
      <c r="B83" s="80" t="s">
        <v>1028</v>
      </c>
      <c r="C83" s="91" t="s">
        <v>1065</v>
      </c>
      <c r="D83" s="93">
        <f t="shared" si="1"/>
        <v>50000</v>
      </c>
      <c r="E83" s="93">
        <v>50000</v>
      </c>
      <c r="F83" s="93" t="s">
        <v>28</v>
      </c>
    </row>
    <row r="84" spans="1:17" ht="36.75" customHeight="1">
      <c r="A84" s="79" t="s">
        <v>1029</v>
      </c>
      <c r="B84" s="80" t="s">
        <v>1030</v>
      </c>
      <c r="C84" s="91" t="s">
        <v>1065</v>
      </c>
      <c r="D84" s="93">
        <v>0</v>
      </c>
      <c r="E84" s="93">
        <v>0</v>
      </c>
      <c r="F84" s="93" t="s">
        <v>28</v>
      </c>
    </row>
    <row r="85" spans="1:17" ht="36.75" customHeight="1">
      <c r="A85" s="79">
        <v>13510</v>
      </c>
      <c r="B85" s="84" t="s">
        <v>1031</v>
      </c>
      <c r="C85" s="91"/>
      <c r="D85" s="93">
        <f>E85</f>
        <v>4000</v>
      </c>
      <c r="E85" s="93">
        <v>4000</v>
      </c>
      <c r="F85" s="87" t="s">
        <v>28</v>
      </c>
    </row>
    <row r="86" spans="1:17" ht="36.75" customHeight="1">
      <c r="A86" s="79" t="s">
        <v>1032</v>
      </c>
      <c r="B86" s="80" t="s">
        <v>1033</v>
      </c>
      <c r="C86" s="91" t="s">
        <v>1065</v>
      </c>
      <c r="D86" s="93">
        <f>E86</f>
        <v>0</v>
      </c>
      <c r="E86" s="93">
        <v>0</v>
      </c>
      <c r="F86" s="93" t="s">
        <v>28</v>
      </c>
    </row>
    <row r="87" spans="1:17" ht="36.75" customHeight="1">
      <c r="A87" s="79" t="s">
        <v>1034</v>
      </c>
      <c r="B87" s="80" t="s">
        <v>1035</v>
      </c>
      <c r="C87" s="91" t="s">
        <v>1065</v>
      </c>
      <c r="D87" s="93">
        <f>E87</f>
        <v>46800</v>
      </c>
      <c r="E87" s="93">
        <v>46800</v>
      </c>
      <c r="F87" s="93" t="s">
        <v>28</v>
      </c>
    </row>
    <row r="88" spans="1:17" ht="36.75" customHeight="1">
      <c r="A88" s="79" t="s">
        <v>1036</v>
      </c>
      <c r="B88" s="80" t="s">
        <v>1037</v>
      </c>
      <c r="C88" s="91" t="s">
        <v>1065</v>
      </c>
      <c r="D88" s="93">
        <f>E88</f>
        <v>32828.400000000001</v>
      </c>
      <c r="E88" s="93">
        <v>32828.400000000001</v>
      </c>
      <c r="F88" s="93" t="s">
        <v>28</v>
      </c>
    </row>
    <row r="89" spans="1:17" ht="36.75" customHeight="1">
      <c r="A89" s="79" t="s">
        <v>1038</v>
      </c>
      <c r="B89" s="80" t="s">
        <v>1039</v>
      </c>
      <c r="C89" s="91" t="s">
        <v>1065</v>
      </c>
      <c r="D89" s="93">
        <f>E89</f>
        <v>0</v>
      </c>
      <c r="E89" s="93">
        <v>0</v>
      </c>
      <c r="F89" s="93" t="s">
        <v>28</v>
      </c>
    </row>
    <row r="90" spans="1:17" ht="36.75" customHeight="1">
      <c r="A90" s="79" t="s">
        <v>1040</v>
      </c>
      <c r="B90" s="80" t="s">
        <v>1041</v>
      </c>
      <c r="C90" s="91" t="s">
        <v>1065</v>
      </c>
      <c r="D90" s="93">
        <v>0</v>
      </c>
      <c r="E90" s="93">
        <v>0</v>
      </c>
      <c r="F90" s="93" t="s">
        <v>28</v>
      </c>
    </row>
    <row r="91" spans="1:17" ht="36.75" customHeight="1">
      <c r="A91" s="79" t="s">
        <v>1042</v>
      </c>
      <c r="B91" s="80" t="s">
        <v>1043</v>
      </c>
      <c r="C91" s="91" t="s">
        <v>1065</v>
      </c>
      <c r="D91" s="93">
        <f>E91</f>
        <v>0</v>
      </c>
      <c r="E91" s="93">
        <v>0</v>
      </c>
      <c r="F91" s="93" t="s">
        <v>28</v>
      </c>
      <c r="Q91" s="222" t="s">
        <v>1179</v>
      </c>
    </row>
    <row r="92" spans="1:17" ht="36.75" customHeight="1">
      <c r="A92" s="79" t="s">
        <v>1044</v>
      </c>
      <c r="B92" s="80" t="s">
        <v>1045</v>
      </c>
      <c r="C92" s="91" t="s">
        <v>1065</v>
      </c>
      <c r="D92" s="93">
        <v>0</v>
      </c>
      <c r="E92" s="93">
        <v>0</v>
      </c>
      <c r="F92" s="93" t="s">
        <v>28</v>
      </c>
    </row>
    <row r="93" spans="1:17" ht="36.75" customHeight="1">
      <c r="A93" s="79" t="s">
        <v>1046</v>
      </c>
      <c r="B93" s="80" t="s">
        <v>1047</v>
      </c>
      <c r="C93" s="91" t="s">
        <v>1065</v>
      </c>
      <c r="D93" s="93">
        <f>E93</f>
        <v>0</v>
      </c>
      <c r="E93" s="93">
        <v>0</v>
      </c>
      <c r="F93" s="93" t="s">
        <v>28</v>
      </c>
    </row>
    <row r="94" spans="1:17" ht="36.75" customHeight="1">
      <c r="A94" s="79" t="s">
        <v>20</v>
      </c>
      <c r="B94" s="80" t="s">
        <v>1048</v>
      </c>
      <c r="C94" s="91" t="s">
        <v>1065</v>
      </c>
      <c r="D94" s="93">
        <f>E94</f>
        <v>0</v>
      </c>
      <c r="E94" s="93">
        <v>0</v>
      </c>
      <c r="F94" s="93" t="s">
        <v>28</v>
      </c>
    </row>
    <row r="95" spans="1:17" ht="36.75" customHeight="1">
      <c r="A95" s="77" t="s">
        <v>1049</v>
      </c>
      <c r="B95" s="78" t="s">
        <v>1050</v>
      </c>
      <c r="C95" s="89" t="s">
        <v>1081</v>
      </c>
      <c r="D95" s="90">
        <f>E95</f>
        <v>1000</v>
      </c>
      <c r="E95" s="90">
        <f>E97+E98</f>
        <v>1000</v>
      </c>
      <c r="F95" s="90" t="s">
        <v>28</v>
      </c>
    </row>
    <row r="96" spans="1:17" ht="36.75" customHeight="1">
      <c r="A96" s="79"/>
      <c r="B96" s="80" t="s">
        <v>1</v>
      </c>
      <c r="C96" s="91"/>
      <c r="D96" s="92"/>
      <c r="E96" s="92"/>
      <c r="F96" s="92"/>
    </row>
    <row r="97" spans="1:10" ht="36.75" customHeight="1">
      <c r="A97" s="79" t="s">
        <v>21</v>
      </c>
      <c r="B97" s="80" t="s">
        <v>1051</v>
      </c>
      <c r="C97" s="91" t="s">
        <v>1065</v>
      </c>
      <c r="D97" s="93">
        <f>E97</f>
        <v>1000</v>
      </c>
      <c r="E97" s="93">
        <v>1000</v>
      </c>
      <c r="F97" s="93" t="s">
        <v>28</v>
      </c>
    </row>
    <row r="98" spans="1:10" ht="36.75" customHeight="1">
      <c r="A98" s="79" t="s">
        <v>22</v>
      </c>
      <c r="B98" s="80" t="s">
        <v>1052</v>
      </c>
      <c r="C98" s="91" t="s">
        <v>1065</v>
      </c>
      <c r="D98" s="93">
        <v>0</v>
      </c>
      <c r="E98" s="93">
        <v>0</v>
      </c>
      <c r="F98" s="93" t="s">
        <v>28</v>
      </c>
    </row>
    <row r="99" spans="1:10" ht="36.75" customHeight="1">
      <c r="A99" s="77" t="s">
        <v>1053</v>
      </c>
      <c r="B99" s="78" t="s">
        <v>1054</v>
      </c>
      <c r="C99" s="89" t="s">
        <v>1082</v>
      </c>
      <c r="D99" s="90">
        <v>0</v>
      </c>
      <c r="E99" s="90">
        <v>0</v>
      </c>
      <c r="F99" s="90" t="s">
        <v>28</v>
      </c>
    </row>
    <row r="100" spans="1:10" ht="36.75" customHeight="1">
      <c r="A100" s="79"/>
      <c r="B100" s="80" t="s">
        <v>1</v>
      </c>
      <c r="C100" s="91"/>
      <c r="D100" s="92"/>
      <c r="E100" s="92"/>
      <c r="F100" s="92"/>
    </row>
    <row r="101" spans="1:10" ht="36.75" customHeight="1">
      <c r="A101" s="79" t="s">
        <v>186</v>
      </c>
      <c r="B101" s="80" t="s">
        <v>1055</v>
      </c>
      <c r="C101" s="91" t="s">
        <v>1065</v>
      </c>
      <c r="D101" s="93">
        <v>0</v>
      </c>
      <c r="E101" s="93">
        <v>0</v>
      </c>
      <c r="F101" s="93" t="s">
        <v>28</v>
      </c>
    </row>
    <row r="102" spans="1:10" ht="36.75" customHeight="1">
      <c r="A102" s="77" t="s">
        <v>1056</v>
      </c>
      <c r="B102" s="78" t="s">
        <v>1057</v>
      </c>
      <c r="C102" s="89" t="s">
        <v>1083</v>
      </c>
      <c r="D102" s="90">
        <f>F102</f>
        <v>696359.7</v>
      </c>
      <c r="E102" s="90" t="s">
        <v>28</v>
      </c>
      <c r="F102" s="90">
        <f>F104</f>
        <v>696359.7</v>
      </c>
    </row>
    <row r="103" spans="1:10" ht="36.75" customHeight="1">
      <c r="A103" s="79"/>
      <c r="B103" s="80" t="s">
        <v>1</v>
      </c>
      <c r="C103" s="91"/>
      <c r="D103" s="92"/>
      <c r="E103" s="92"/>
      <c r="F103" s="92"/>
    </row>
    <row r="104" spans="1:10" ht="36.75" customHeight="1">
      <c r="A104" s="79" t="s">
        <v>23</v>
      </c>
      <c r="B104" s="80" t="s">
        <v>1058</v>
      </c>
      <c r="C104" s="91"/>
      <c r="D104" s="93">
        <f>F104</f>
        <v>696359.7</v>
      </c>
      <c r="E104" s="93" t="s">
        <v>28</v>
      </c>
      <c r="F104" s="93">
        <v>696359.7</v>
      </c>
    </row>
    <row r="105" spans="1:10" ht="36.75" customHeight="1">
      <c r="A105" s="77" t="s">
        <v>24</v>
      </c>
      <c r="B105" s="78" t="s">
        <v>1059</v>
      </c>
      <c r="C105" s="89" t="s">
        <v>1084</v>
      </c>
      <c r="D105" s="90">
        <f>D109</f>
        <v>8500</v>
      </c>
      <c r="E105" s="90">
        <f>E109</f>
        <v>8500</v>
      </c>
      <c r="F105" s="90">
        <f>F107+F108+F109</f>
        <v>764519.9</v>
      </c>
      <c r="J105" s="222" t="s">
        <v>1177</v>
      </c>
    </row>
    <row r="106" spans="1:10" ht="36.75" customHeight="1">
      <c r="A106" s="79"/>
      <c r="B106" s="80" t="s">
        <v>1</v>
      </c>
      <c r="C106" s="91"/>
      <c r="D106" s="92"/>
      <c r="E106" s="92"/>
      <c r="F106" s="92"/>
      <c r="J106" s="222" t="s">
        <v>1178</v>
      </c>
    </row>
    <row r="107" spans="1:10" ht="36.75" customHeight="1">
      <c r="A107" s="79" t="s">
        <v>25</v>
      </c>
      <c r="B107" s="80" t="s">
        <v>1060</v>
      </c>
      <c r="C107" s="91" t="s">
        <v>1065</v>
      </c>
      <c r="D107" s="93">
        <v>0</v>
      </c>
      <c r="E107" s="93" t="s">
        <v>28</v>
      </c>
      <c r="F107" s="93">
        <v>0</v>
      </c>
    </row>
    <row r="108" spans="1:10" ht="36.75" customHeight="1">
      <c r="A108" s="79" t="s">
        <v>26</v>
      </c>
      <c r="B108" s="80" t="s">
        <v>1061</v>
      </c>
      <c r="C108" s="91" t="s">
        <v>1065</v>
      </c>
      <c r="D108" s="93">
        <f>F108</f>
        <v>764519.9</v>
      </c>
      <c r="E108" s="93" t="s">
        <v>28</v>
      </c>
      <c r="F108" s="93">
        <v>764519.9</v>
      </c>
    </row>
    <row r="109" spans="1:10" ht="36.75" customHeight="1" thickBot="1">
      <c r="A109" s="85" t="s">
        <v>27</v>
      </c>
      <c r="B109" s="86" t="s">
        <v>1062</v>
      </c>
      <c r="C109" s="94" t="s">
        <v>1065</v>
      </c>
      <c r="D109" s="95">
        <f>E109</f>
        <v>8500</v>
      </c>
      <c r="E109" s="95">
        <v>8500</v>
      </c>
      <c r="F109" s="95">
        <v>0</v>
      </c>
    </row>
  </sheetData>
  <mergeCells count="4">
    <mergeCell ref="A2:F2"/>
    <mergeCell ref="A3:F3"/>
    <mergeCell ref="D5:D6"/>
    <mergeCell ref="E5:F5"/>
  </mergeCells>
  <pageMargins left="0" right="0" top="0" bottom="0" header="0" footer="0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9"/>
  <sheetViews>
    <sheetView topLeftCell="A13" workbookViewId="0">
      <selection activeCell="G10" sqref="G10"/>
    </sheetView>
  </sheetViews>
  <sheetFormatPr defaultColWidth="14.33203125" defaultRowHeight="15"/>
  <cols>
    <col min="1" max="1" width="5.44140625" style="20" customWidth="1"/>
    <col min="2" max="2" width="5.44140625" style="22" customWidth="1"/>
    <col min="3" max="3" width="4.44140625" style="23" customWidth="1"/>
    <col min="4" max="4" width="4.109375" style="24" customWidth="1"/>
    <col min="5" max="5" width="49.33203125" style="21" customWidth="1"/>
    <col min="6" max="6" width="12.5546875" style="3" customWidth="1"/>
    <col min="7" max="7" width="14.33203125" style="3" customWidth="1"/>
    <col min="8" max="8" width="17.88671875" style="3" customWidth="1"/>
    <col min="9" max="9" width="1.33203125" style="8" customWidth="1"/>
    <col min="10" max="16384" width="14.33203125" style="8"/>
  </cols>
  <sheetData>
    <row r="1" spans="1:8" s="2" customFormat="1" ht="17.399999999999999">
      <c r="A1" s="242" t="s">
        <v>1085</v>
      </c>
      <c r="B1" s="242"/>
      <c r="C1" s="242"/>
      <c r="D1" s="242"/>
      <c r="E1" s="242"/>
      <c r="F1" s="242"/>
      <c r="G1" s="242"/>
      <c r="H1" s="242"/>
    </row>
    <row r="2" spans="1:8" s="2" customFormat="1" ht="17.399999999999999">
      <c r="A2" s="204"/>
      <c r="B2" s="204"/>
      <c r="C2" s="204"/>
      <c r="D2" s="204"/>
      <c r="E2" s="204"/>
      <c r="F2" s="204"/>
      <c r="G2" s="208">
        <f>'hat1'!E8-'hat2'!G8</f>
        <v>0</v>
      </c>
      <c r="H2" s="208">
        <f>'hat1'!F8-'hat2'!H8</f>
        <v>0</v>
      </c>
    </row>
    <row r="3" spans="1:8" s="2" customFormat="1">
      <c r="A3" s="239" t="s">
        <v>1175</v>
      </c>
      <c r="B3" s="239"/>
      <c r="C3" s="239"/>
      <c r="D3" s="239"/>
      <c r="E3" s="239"/>
      <c r="F3" s="239"/>
      <c r="G3" s="239"/>
      <c r="H3" s="239"/>
    </row>
    <row r="4" spans="1:8" s="2" customFormat="1">
      <c r="A4" s="96"/>
      <c r="B4" s="97"/>
      <c r="C4" s="98"/>
      <c r="D4" s="98"/>
      <c r="F4" s="248" t="s">
        <v>519</v>
      </c>
      <c r="G4" s="248"/>
      <c r="H4" s="248"/>
    </row>
    <row r="5" spans="1:8" s="9" customFormat="1" ht="20.25" customHeight="1">
      <c r="A5" s="243" t="s">
        <v>188</v>
      </c>
      <c r="B5" s="245" t="s">
        <v>189</v>
      </c>
      <c r="C5" s="246" t="s">
        <v>190</v>
      </c>
      <c r="D5" s="246" t="s">
        <v>191</v>
      </c>
      <c r="E5" s="247" t="s">
        <v>192</v>
      </c>
      <c r="F5" s="243" t="s">
        <v>29</v>
      </c>
      <c r="G5" s="244" t="s">
        <v>30</v>
      </c>
      <c r="H5" s="244"/>
    </row>
    <row r="6" spans="1:8" s="10" customFormat="1" ht="35.25" customHeight="1">
      <c r="A6" s="243"/>
      <c r="B6" s="245"/>
      <c r="C6" s="246"/>
      <c r="D6" s="246"/>
      <c r="E6" s="247"/>
      <c r="F6" s="244"/>
      <c r="G6" s="99" t="s">
        <v>31</v>
      </c>
      <c r="H6" s="99" t="s">
        <v>32</v>
      </c>
    </row>
    <row r="7" spans="1:8" s="54" customFormat="1" ht="11.4">
      <c r="A7" s="100" t="s">
        <v>36</v>
      </c>
      <c r="B7" s="100" t="s">
        <v>37</v>
      </c>
      <c r="C7" s="100" t="s">
        <v>38</v>
      </c>
      <c r="D7" s="100" t="s">
        <v>193</v>
      </c>
      <c r="E7" s="100" t="s">
        <v>194</v>
      </c>
      <c r="F7" s="100" t="s">
        <v>211</v>
      </c>
      <c r="G7" s="100" t="s">
        <v>214</v>
      </c>
      <c r="H7" s="100" t="s">
        <v>216</v>
      </c>
    </row>
    <row r="8" spans="1:8" s="13" customFormat="1" ht="37.799999999999997">
      <c r="A8" s="101">
        <v>2000</v>
      </c>
      <c r="B8" s="102" t="s">
        <v>33</v>
      </c>
      <c r="C8" s="103" t="s">
        <v>4</v>
      </c>
      <c r="D8" s="104" t="s">
        <v>4</v>
      </c>
      <c r="E8" s="105" t="s">
        <v>1086</v>
      </c>
      <c r="F8" s="18">
        <f>F9+F44+F62+F88+F141+F161+F210+F240+F271+F303</f>
        <v>3815882.6</v>
      </c>
      <c r="G8" s="18">
        <f>G9+G44+G62+G88+G141+G161+G210+G240+G271+G303</f>
        <v>3119522.9000000004</v>
      </c>
      <c r="H8" s="18">
        <f>H9+H44+H62+H88+H141+H161+H181+H210+H240+H271+H303</f>
        <v>1460879.5999999999</v>
      </c>
    </row>
    <row r="9" spans="1:8" s="11" customFormat="1" ht="50.4">
      <c r="A9" s="106">
        <v>2100</v>
      </c>
      <c r="B9" s="107" t="s">
        <v>34</v>
      </c>
      <c r="C9" s="107" t="s">
        <v>35</v>
      </c>
      <c r="D9" s="107" t="s">
        <v>35</v>
      </c>
      <c r="E9" s="108" t="s">
        <v>1087</v>
      </c>
      <c r="F9" s="14">
        <f>F11+F31</f>
        <v>746703.3</v>
      </c>
      <c r="G9" s="14">
        <f>G11+G16+G20+G25+G28+G31+G34+G37</f>
        <v>731203.3</v>
      </c>
      <c r="H9" s="14">
        <f>H11+H16+H20+H25+H28+H31+H34+H37</f>
        <v>15500</v>
      </c>
    </row>
    <row r="10" spans="1:8">
      <c r="A10" s="109"/>
      <c r="B10" s="107"/>
      <c r="C10" s="107"/>
      <c r="D10" s="107"/>
      <c r="E10" s="110" t="s">
        <v>195</v>
      </c>
      <c r="F10" s="1"/>
      <c r="G10" s="1"/>
      <c r="H10" s="1"/>
    </row>
    <row r="11" spans="1:8" s="12" customFormat="1" ht="34.200000000000003">
      <c r="A11" s="109">
        <v>2110</v>
      </c>
      <c r="B11" s="107" t="s">
        <v>34</v>
      </c>
      <c r="C11" s="107" t="s">
        <v>36</v>
      </c>
      <c r="D11" s="107" t="s">
        <v>35</v>
      </c>
      <c r="E11" s="111" t="s">
        <v>196</v>
      </c>
      <c r="F11" s="1">
        <f>G11+H11</f>
        <v>733703.3</v>
      </c>
      <c r="G11" s="1">
        <f>G13</f>
        <v>718203.3</v>
      </c>
      <c r="H11" s="1">
        <f>H13+H14+H15</f>
        <v>15500</v>
      </c>
    </row>
    <row r="12" spans="1:8" s="12" customFormat="1">
      <c r="A12" s="109"/>
      <c r="B12" s="107"/>
      <c r="C12" s="107"/>
      <c r="D12" s="107"/>
      <c r="E12" s="110" t="s">
        <v>187</v>
      </c>
      <c r="F12" s="1"/>
      <c r="G12" s="29"/>
      <c r="H12" s="29"/>
    </row>
    <row r="13" spans="1:8">
      <c r="A13" s="109">
        <v>2111</v>
      </c>
      <c r="B13" s="112" t="s">
        <v>34</v>
      </c>
      <c r="C13" s="112" t="s">
        <v>36</v>
      </c>
      <c r="D13" s="112" t="s">
        <v>36</v>
      </c>
      <c r="E13" s="110" t="s">
        <v>197</v>
      </c>
      <c r="F13" s="55">
        <f>G13+H13</f>
        <v>733703.3</v>
      </c>
      <c r="G13" s="55">
        <v>718203.3</v>
      </c>
      <c r="H13" s="1">
        <v>15500</v>
      </c>
    </row>
    <row r="14" spans="1:8">
      <c r="A14" s="109">
        <v>2112</v>
      </c>
      <c r="B14" s="112" t="s">
        <v>34</v>
      </c>
      <c r="C14" s="112" t="s">
        <v>36</v>
      </c>
      <c r="D14" s="112" t="s">
        <v>37</v>
      </c>
      <c r="E14" s="110" t="s">
        <v>198</v>
      </c>
      <c r="F14" s="1">
        <f>G14+H14</f>
        <v>0</v>
      </c>
      <c r="G14" s="1"/>
      <c r="H14" s="1"/>
    </row>
    <row r="15" spans="1:8">
      <c r="A15" s="109">
        <v>2113</v>
      </c>
      <c r="B15" s="112" t="s">
        <v>34</v>
      </c>
      <c r="C15" s="112" t="s">
        <v>36</v>
      </c>
      <c r="D15" s="112" t="s">
        <v>38</v>
      </c>
      <c r="E15" s="110" t="s">
        <v>199</v>
      </c>
      <c r="F15" s="1">
        <f>G15+H15</f>
        <v>0</v>
      </c>
      <c r="G15" s="1"/>
      <c r="H15" s="1"/>
    </row>
    <row r="16" spans="1:8">
      <c r="A16" s="109">
        <v>2120</v>
      </c>
      <c r="B16" s="107" t="s">
        <v>34</v>
      </c>
      <c r="C16" s="107" t="s">
        <v>37</v>
      </c>
      <c r="D16" s="107" t="s">
        <v>35</v>
      </c>
      <c r="E16" s="111" t="s">
        <v>200</v>
      </c>
      <c r="F16" s="1">
        <f>G16+H16</f>
        <v>0</v>
      </c>
      <c r="G16" s="1">
        <f>G18+G19</f>
        <v>0</v>
      </c>
      <c r="H16" s="1">
        <f>H18+H19</f>
        <v>0</v>
      </c>
    </row>
    <row r="17" spans="1:8" s="12" customFormat="1">
      <c r="A17" s="109"/>
      <c r="B17" s="107"/>
      <c r="C17" s="107"/>
      <c r="D17" s="107"/>
      <c r="E17" s="110" t="s">
        <v>187</v>
      </c>
      <c r="F17" s="1"/>
      <c r="G17" s="29"/>
      <c r="H17" s="29"/>
    </row>
    <row r="18" spans="1:8">
      <c r="A18" s="109">
        <v>2121</v>
      </c>
      <c r="B18" s="112" t="s">
        <v>34</v>
      </c>
      <c r="C18" s="112" t="s">
        <v>37</v>
      </c>
      <c r="D18" s="112" t="s">
        <v>36</v>
      </c>
      <c r="E18" s="113" t="s">
        <v>201</v>
      </c>
      <c r="F18" s="1">
        <f>G18+H18</f>
        <v>0</v>
      </c>
      <c r="G18" s="1"/>
      <c r="H18" s="1"/>
    </row>
    <row r="19" spans="1:8" ht="22.8">
      <c r="A19" s="109">
        <v>2122</v>
      </c>
      <c r="B19" s="112" t="s">
        <v>34</v>
      </c>
      <c r="C19" s="112" t="s">
        <v>37</v>
      </c>
      <c r="D19" s="112" t="s">
        <v>37</v>
      </c>
      <c r="E19" s="110" t="s">
        <v>202</v>
      </c>
      <c r="F19" s="1">
        <f>G19+H19</f>
        <v>0</v>
      </c>
      <c r="G19" s="1"/>
      <c r="H19" s="1"/>
    </row>
    <row r="20" spans="1:8">
      <c r="A20" s="109">
        <v>2130</v>
      </c>
      <c r="B20" s="107" t="s">
        <v>34</v>
      </c>
      <c r="C20" s="107" t="s">
        <v>38</v>
      </c>
      <c r="D20" s="107" t="s">
        <v>35</v>
      </c>
      <c r="E20" s="111" t="s">
        <v>203</v>
      </c>
      <c r="F20" s="1">
        <f>G20+H20</f>
        <v>0</v>
      </c>
      <c r="G20" s="1">
        <f>G22+G23+G24</f>
        <v>0</v>
      </c>
      <c r="H20" s="1">
        <f>H22+H23+H24</f>
        <v>0</v>
      </c>
    </row>
    <row r="21" spans="1:8" s="12" customFormat="1">
      <c r="A21" s="109"/>
      <c r="B21" s="107"/>
      <c r="C21" s="107"/>
      <c r="D21" s="107"/>
      <c r="E21" s="110" t="s">
        <v>187</v>
      </c>
      <c r="F21" s="1"/>
      <c r="G21" s="29"/>
      <c r="H21" s="29"/>
    </row>
    <row r="22" spans="1:8" ht="15.75" customHeight="1">
      <c r="A22" s="109">
        <v>2131</v>
      </c>
      <c r="B22" s="112" t="s">
        <v>34</v>
      </c>
      <c r="C22" s="112" t="s">
        <v>38</v>
      </c>
      <c r="D22" s="112" t="s">
        <v>36</v>
      </c>
      <c r="E22" s="110" t="s">
        <v>204</v>
      </c>
      <c r="F22" s="1">
        <f>G22+H22</f>
        <v>0</v>
      </c>
      <c r="G22" s="1"/>
      <c r="H22" s="1"/>
    </row>
    <row r="23" spans="1:8">
      <c r="A23" s="109">
        <v>2132</v>
      </c>
      <c r="B23" s="112" t="s">
        <v>34</v>
      </c>
      <c r="C23" s="112" t="s">
        <v>38</v>
      </c>
      <c r="D23" s="112" t="s">
        <v>37</v>
      </c>
      <c r="E23" s="110" t="s">
        <v>205</v>
      </c>
      <c r="F23" s="1">
        <f>G23+H23</f>
        <v>0</v>
      </c>
      <c r="G23" s="1"/>
      <c r="H23" s="1"/>
    </row>
    <row r="24" spans="1:8">
      <c r="A24" s="109">
        <v>2133</v>
      </c>
      <c r="B24" s="112" t="s">
        <v>34</v>
      </c>
      <c r="C24" s="112" t="s">
        <v>38</v>
      </c>
      <c r="D24" s="112" t="s">
        <v>38</v>
      </c>
      <c r="E24" s="110" t="s">
        <v>206</v>
      </c>
      <c r="F24" s="1">
        <f>G24+H24</f>
        <v>0</v>
      </c>
      <c r="G24" s="1"/>
      <c r="H24" s="1"/>
    </row>
    <row r="25" spans="1:8">
      <c r="A25" s="109">
        <v>2140</v>
      </c>
      <c r="B25" s="107" t="s">
        <v>34</v>
      </c>
      <c r="C25" s="107" t="s">
        <v>193</v>
      </c>
      <c r="D25" s="107" t="s">
        <v>35</v>
      </c>
      <c r="E25" s="111" t="s">
        <v>207</v>
      </c>
      <c r="F25" s="1">
        <f>G25+H25</f>
        <v>0</v>
      </c>
      <c r="G25" s="1">
        <f>G27</f>
        <v>0</v>
      </c>
      <c r="H25" s="1">
        <f>H27</f>
        <v>0</v>
      </c>
    </row>
    <row r="26" spans="1:8" s="12" customFormat="1">
      <c r="A26" s="109"/>
      <c r="B26" s="107"/>
      <c r="C26" s="107"/>
      <c r="D26" s="107"/>
      <c r="E26" s="110" t="s">
        <v>187</v>
      </c>
      <c r="F26" s="1"/>
      <c r="G26" s="29"/>
      <c r="H26" s="29"/>
    </row>
    <row r="27" spans="1:8">
      <c r="A27" s="109">
        <v>2141</v>
      </c>
      <c r="B27" s="112" t="s">
        <v>34</v>
      </c>
      <c r="C27" s="112" t="s">
        <v>193</v>
      </c>
      <c r="D27" s="112" t="s">
        <v>36</v>
      </c>
      <c r="E27" s="110" t="s">
        <v>208</v>
      </c>
      <c r="F27" s="1">
        <f>G27+H27</f>
        <v>0</v>
      </c>
      <c r="G27" s="1"/>
      <c r="H27" s="1"/>
    </row>
    <row r="28" spans="1:8" ht="22.8">
      <c r="A28" s="109">
        <v>2150</v>
      </c>
      <c r="B28" s="107" t="s">
        <v>34</v>
      </c>
      <c r="C28" s="107" t="s">
        <v>194</v>
      </c>
      <c r="D28" s="107" t="s">
        <v>35</v>
      </c>
      <c r="E28" s="111" t="s">
        <v>209</v>
      </c>
      <c r="F28" s="1">
        <f>G28+H28</f>
        <v>0</v>
      </c>
      <c r="G28" s="1">
        <f>G30</f>
        <v>0</v>
      </c>
      <c r="H28" s="1">
        <f>H30</f>
        <v>0</v>
      </c>
    </row>
    <row r="29" spans="1:8" s="12" customFormat="1">
      <c r="A29" s="109"/>
      <c r="B29" s="107"/>
      <c r="C29" s="107"/>
      <c r="D29" s="107"/>
      <c r="E29" s="110" t="s">
        <v>187</v>
      </c>
      <c r="F29" s="1"/>
      <c r="G29" s="29"/>
      <c r="H29" s="29"/>
    </row>
    <row r="30" spans="1:8" ht="22.8">
      <c r="A30" s="109">
        <v>2151</v>
      </c>
      <c r="B30" s="112" t="s">
        <v>34</v>
      </c>
      <c r="C30" s="112" t="s">
        <v>194</v>
      </c>
      <c r="D30" s="112" t="s">
        <v>36</v>
      </c>
      <c r="E30" s="110" t="s">
        <v>210</v>
      </c>
      <c r="F30" s="1">
        <f>G30+H30</f>
        <v>0</v>
      </c>
      <c r="G30" s="1"/>
      <c r="H30" s="1"/>
    </row>
    <row r="31" spans="1:8" ht="22.8">
      <c r="A31" s="109">
        <v>2160</v>
      </c>
      <c r="B31" s="107" t="s">
        <v>34</v>
      </c>
      <c r="C31" s="107" t="s">
        <v>211</v>
      </c>
      <c r="D31" s="107" t="s">
        <v>35</v>
      </c>
      <c r="E31" s="111" t="s">
        <v>212</v>
      </c>
      <c r="F31" s="1">
        <f>G31+H31</f>
        <v>13000</v>
      </c>
      <c r="G31" s="1">
        <v>13000</v>
      </c>
      <c r="H31" s="1">
        <f>H33</f>
        <v>0</v>
      </c>
    </row>
    <row r="32" spans="1:8" s="12" customFormat="1">
      <c r="A32" s="109"/>
      <c r="B32" s="107"/>
      <c r="C32" s="107"/>
      <c r="D32" s="107"/>
      <c r="E32" s="110" t="s">
        <v>187</v>
      </c>
      <c r="F32" s="1"/>
      <c r="G32" s="29"/>
      <c r="H32" s="29"/>
    </row>
    <row r="33" spans="1:8" ht="22.8">
      <c r="A33" s="109">
        <v>2161</v>
      </c>
      <c r="B33" s="112" t="s">
        <v>34</v>
      </c>
      <c r="C33" s="112" t="s">
        <v>211</v>
      </c>
      <c r="D33" s="112" t="s">
        <v>36</v>
      </c>
      <c r="E33" s="110" t="s">
        <v>213</v>
      </c>
      <c r="F33" s="1">
        <f>G33+H33</f>
        <v>13000</v>
      </c>
      <c r="G33" s="1">
        <v>13000</v>
      </c>
      <c r="H33" s="1"/>
    </row>
    <row r="34" spans="1:8">
      <c r="A34" s="109">
        <v>2170</v>
      </c>
      <c r="B34" s="107" t="s">
        <v>34</v>
      </c>
      <c r="C34" s="107" t="s">
        <v>214</v>
      </c>
      <c r="D34" s="107" t="s">
        <v>35</v>
      </c>
      <c r="E34" s="111" t="s">
        <v>215</v>
      </c>
      <c r="F34" s="1">
        <f>G34+H34</f>
        <v>0</v>
      </c>
      <c r="G34" s="1">
        <f>G36</f>
        <v>0</v>
      </c>
      <c r="H34" s="1">
        <f>H36</f>
        <v>0</v>
      </c>
    </row>
    <row r="35" spans="1:8" s="12" customFormat="1">
      <c r="A35" s="109"/>
      <c r="B35" s="107"/>
      <c r="C35" s="107"/>
      <c r="D35" s="107"/>
      <c r="E35" s="110" t="s">
        <v>187</v>
      </c>
      <c r="F35" s="1"/>
      <c r="G35" s="29"/>
      <c r="H35" s="29"/>
    </row>
    <row r="36" spans="1:8">
      <c r="A36" s="109">
        <v>2171</v>
      </c>
      <c r="B36" s="112" t="s">
        <v>34</v>
      </c>
      <c r="C36" s="112" t="s">
        <v>214</v>
      </c>
      <c r="D36" s="112" t="s">
        <v>36</v>
      </c>
      <c r="E36" s="110" t="s">
        <v>215</v>
      </c>
      <c r="F36" s="1">
        <f>G36+H36</f>
        <v>0</v>
      </c>
      <c r="G36" s="1"/>
      <c r="H36" s="1"/>
    </row>
    <row r="37" spans="1:8" ht="22.8">
      <c r="A37" s="109">
        <v>2180</v>
      </c>
      <c r="B37" s="107" t="s">
        <v>34</v>
      </c>
      <c r="C37" s="107" t="s">
        <v>216</v>
      </c>
      <c r="D37" s="107" t="s">
        <v>35</v>
      </c>
      <c r="E37" s="111" t="s">
        <v>217</v>
      </c>
      <c r="F37" s="1">
        <f>G37+H37</f>
        <v>0</v>
      </c>
      <c r="G37" s="1">
        <f>G39</f>
        <v>0</v>
      </c>
      <c r="H37" s="1">
        <f>H39</f>
        <v>0</v>
      </c>
    </row>
    <row r="38" spans="1:8" s="12" customFormat="1">
      <c r="A38" s="109"/>
      <c r="B38" s="107"/>
      <c r="C38" s="107"/>
      <c r="D38" s="107"/>
      <c r="E38" s="110" t="s">
        <v>187</v>
      </c>
      <c r="F38" s="1"/>
      <c r="G38" s="29"/>
      <c r="H38" s="29"/>
    </row>
    <row r="39" spans="1:8" ht="22.8">
      <c r="A39" s="109">
        <v>2181</v>
      </c>
      <c r="B39" s="112" t="s">
        <v>34</v>
      </c>
      <c r="C39" s="112" t="s">
        <v>216</v>
      </c>
      <c r="D39" s="112" t="s">
        <v>36</v>
      </c>
      <c r="E39" s="110" t="s">
        <v>217</v>
      </c>
      <c r="F39" s="1">
        <f>G39+H39</f>
        <v>0</v>
      </c>
      <c r="G39" s="1">
        <f>G41+G42</f>
        <v>0</v>
      </c>
      <c r="H39" s="1">
        <f>H41+H42</f>
        <v>0</v>
      </c>
    </row>
    <row r="40" spans="1:8">
      <c r="A40" s="109"/>
      <c r="B40" s="112"/>
      <c r="C40" s="112"/>
      <c r="D40" s="112"/>
      <c r="E40" s="110" t="s">
        <v>187</v>
      </c>
      <c r="F40" s="1"/>
      <c r="G40" s="1"/>
      <c r="H40" s="1"/>
    </row>
    <row r="41" spans="1:8">
      <c r="A41" s="109">
        <v>2182</v>
      </c>
      <c r="B41" s="112" t="s">
        <v>34</v>
      </c>
      <c r="C41" s="112" t="s">
        <v>216</v>
      </c>
      <c r="D41" s="112" t="s">
        <v>36</v>
      </c>
      <c r="E41" s="110" t="s">
        <v>218</v>
      </c>
      <c r="F41" s="1">
        <f>G41+H41</f>
        <v>0</v>
      </c>
      <c r="G41" s="1"/>
      <c r="H41" s="1"/>
    </row>
    <row r="42" spans="1:8">
      <c r="A42" s="109">
        <v>2183</v>
      </c>
      <c r="B42" s="112" t="s">
        <v>34</v>
      </c>
      <c r="C42" s="112" t="s">
        <v>216</v>
      </c>
      <c r="D42" s="112" t="s">
        <v>36</v>
      </c>
      <c r="E42" s="110" t="s">
        <v>219</v>
      </c>
      <c r="F42" s="1">
        <f>G42+H42</f>
        <v>0</v>
      </c>
      <c r="G42" s="1"/>
      <c r="H42" s="1"/>
    </row>
    <row r="43" spans="1:8" ht="22.8">
      <c r="A43" s="109">
        <v>2184</v>
      </c>
      <c r="B43" s="112" t="s">
        <v>34</v>
      </c>
      <c r="C43" s="112" t="s">
        <v>216</v>
      </c>
      <c r="D43" s="112" t="s">
        <v>36</v>
      </c>
      <c r="E43" s="110" t="s">
        <v>220</v>
      </c>
      <c r="F43" s="1">
        <f>G43+H43</f>
        <v>0</v>
      </c>
      <c r="G43" s="1"/>
      <c r="H43" s="1"/>
    </row>
    <row r="44" spans="1:8" s="11" customFormat="1" ht="25.2">
      <c r="A44" s="106">
        <v>2200</v>
      </c>
      <c r="B44" s="107" t="s">
        <v>39</v>
      </c>
      <c r="C44" s="107" t="s">
        <v>35</v>
      </c>
      <c r="D44" s="107" t="s">
        <v>35</v>
      </c>
      <c r="E44" s="108" t="s">
        <v>1088</v>
      </c>
      <c r="F44" s="14">
        <f>G44+H44</f>
        <v>0</v>
      </c>
      <c r="G44" s="14">
        <f>G46+G49+G52+G55+G59</f>
        <v>0</v>
      </c>
      <c r="H44" s="14">
        <f>H46+H49+H52+H55+H59</f>
        <v>0</v>
      </c>
    </row>
    <row r="45" spans="1:8">
      <c r="A45" s="109"/>
      <c r="B45" s="107"/>
      <c r="C45" s="107"/>
      <c r="D45" s="107"/>
      <c r="E45" s="110" t="s">
        <v>195</v>
      </c>
      <c r="F45" s="1"/>
      <c r="G45" s="1"/>
      <c r="H45" s="1"/>
    </row>
    <row r="46" spans="1:8">
      <c r="A46" s="109">
        <v>2210</v>
      </c>
      <c r="B46" s="107" t="s">
        <v>39</v>
      </c>
      <c r="C46" s="112" t="s">
        <v>36</v>
      </c>
      <c r="D46" s="112" t="s">
        <v>35</v>
      </c>
      <c r="E46" s="111" t="s">
        <v>221</v>
      </c>
      <c r="F46" s="1">
        <f>G46+H46</f>
        <v>0</v>
      </c>
      <c r="G46" s="1">
        <f>G48</f>
        <v>0</v>
      </c>
      <c r="H46" s="1">
        <f>H48</f>
        <v>0</v>
      </c>
    </row>
    <row r="47" spans="1:8">
      <c r="A47" s="109"/>
      <c r="B47" s="107"/>
      <c r="C47" s="107"/>
      <c r="D47" s="107"/>
      <c r="E47" s="110" t="s">
        <v>187</v>
      </c>
      <c r="F47" s="1"/>
      <c r="G47" s="1"/>
      <c r="H47" s="1"/>
    </row>
    <row r="48" spans="1:8">
      <c r="A48" s="109">
        <v>2211</v>
      </c>
      <c r="B48" s="112" t="s">
        <v>39</v>
      </c>
      <c r="C48" s="112" t="s">
        <v>36</v>
      </c>
      <c r="D48" s="112" t="s">
        <v>36</v>
      </c>
      <c r="E48" s="110" t="s">
        <v>222</v>
      </c>
      <c r="F48" s="1">
        <f>G48+H48</f>
        <v>0</v>
      </c>
      <c r="G48" s="1"/>
      <c r="H48" s="1"/>
    </row>
    <row r="49" spans="1:8">
      <c r="A49" s="109">
        <v>2220</v>
      </c>
      <c r="B49" s="107" t="s">
        <v>39</v>
      </c>
      <c r="C49" s="107" t="s">
        <v>37</v>
      </c>
      <c r="D49" s="107" t="s">
        <v>35</v>
      </c>
      <c r="E49" s="111" t="s">
        <v>223</v>
      </c>
      <c r="F49" s="1">
        <f>G49+H49</f>
        <v>0</v>
      </c>
      <c r="G49" s="1">
        <f>G51</f>
        <v>0</v>
      </c>
      <c r="H49" s="1">
        <f>H51</f>
        <v>0</v>
      </c>
    </row>
    <row r="50" spans="1:8" s="12" customFormat="1">
      <c r="A50" s="109"/>
      <c r="B50" s="107"/>
      <c r="C50" s="107"/>
      <c r="D50" s="107"/>
      <c r="E50" s="110" t="s">
        <v>187</v>
      </c>
      <c r="F50" s="1"/>
      <c r="G50" s="29"/>
      <c r="H50" s="29"/>
    </row>
    <row r="51" spans="1:8">
      <c r="A51" s="109">
        <v>2221</v>
      </c>
      <c r="B51" s="112" t="s">
        <v>39</v>
      </c>
      <c r="C51" s="112" t="s">
        <v>37</v>
      </c>
      <c r="D51" s="112" t="s">
        <v>36</v>
      </c>
      <c r="E51" s="110" t="s">
        <v>224</v>
      </c>
      <c r="F51" s="1">
        <f>G51+H51</f>
        <v>0</v>
      </c>
      <c r="G51" s="1"/>
      <c r="H51" s="1"/>
    </row>
    <row r="52" spans="1:8">
      <c r="A52" s="109">
        <v>2230</v>
      </c>
      <c r="B52" s="107" t="s">
        <v>39</v>
      </c>
      <c r="C52" s="112" t="s">
        <v>38</v>
      </c>
      <c r="D52" s="112" t="s">
        <v>35</v>
      </c>
      <c r="E52" s="111" t="s">
        <v>225</v>
      </c>
      <c r="F52" s="1">
        <f>G52+H52</f>
        <v>0</v>
      </c>
      <c r="G52" s="1">
        <f>G54</f>
        <v>0</v>
      </c>
      <c r="H52" s="1">
        <f>H54</f>
        <v>0</v>
      </c>
    </row>
    <row r="53" spans="1:8" s="12" customFormat="1">
      <c r="A53" s="109"/>
      <c r="B53" s="107"/>
      <c r="C53" s="107"/>
      <c r="D53" s="107"/>
      <c r="E53" s="110" t="s">
        <v>187</v>
      </c>
      <c r="F53" s="1"/>
      <c r="G53" s="29"/>
      <c r="H53" s="29"/>
    </row>
    <row r="54" spans="1:8">
      <c r="A54" s="109">
        <v>2231</v>
      </c>
      <c r="B54" s="112" t="s">
        <v>39</v>
      </c>
      <c r="C54" s="112" t="s">
        <v>38</v>
      </c>
      <c r="D54" s="112" t="s">
        <v>36</v>
      </c>
      <c r="E54" s="110" t="s">
        <v>226</v>
      </c>
      <c r="F54" s="1">
        <f>G54+H54</f>
        <v>0</v>
      </c>
      <c r="G54" s="1"/>
      <c r="H54" s="1"/>
    </row>
    <row r="55" spans="1:8" ht="22.8">
      <c r="A55" s="109">
        <v>2240</v>
      </c>
      <c r="B55" s="107" t="s">
        <v>39</v>
      </c>
      <c r="C55" s="107" t="s">
        <v>193</v>
      </c>
      <c r="D55" s="107" t="s">
        <v>35</v>
      </c>
      <c r="E55" s="111" t="s">
        <v>227</v>
      </c>
      <c r="F55" s="1">
        <f>G55+H55</f>
        <v>0</v>
      </c>
      <c r="G55" s="1">
        <f>G57</f>
        <v>0</v>
      </c>
      <c r="H55" s="1">
        <f>H57</f>
        <v>0</v>
      </c>
    </row>
    <row r="56" spans="1:8" s="12" customFormat="1">
      <c r="A56" s="109"/>
      <c r="B56" s="107"/>
      <c r="C56" s="107"/>
      <c r="D56" s="107"/>
      <c r="E56" s="110" t="s">
        <v>187</v>
      </c>
      <c r="F56" s="1"/>
      <c r="G56" s="29"/>
      <c r="H56" s="29"/>
    </row>
    <row r="57" spans="1:8" ht="22.8">
      <c r="A57" s="109">
        <v>2241</v>
      </c>
      <c r="B57" s="112" t="s">
        <v>39</v>
      </c>
      <c r="C57" s="112" t="s">
        <v>193</v>
      </c>
      <c r="D57" s="112" t="s">
        <v>36</v>
      </c>
      <c r="E57" s="110" t="s">
        <v>227</v>
      </c>
      <c r="F57" s="1">
        <f>G57+H57</f>
        <v>0</v>
      </c>
      <c r="G57" s="1"/>
      <c r="H57" s="1"/>
    </row>
    <row r="58" spans="1:8">
      <c r="A58" s="109"/>
      <c r="B58" s="107"/>
      <c r="C58" s="107"/>
      <c r="D58" s="107"/>
      <c r="E58" s="110" t="s">
        <v>187</v>
      </c>
      <c r="F58" s="1"/>
      <c r="G58" s="1"/>
      <c r="H58" s="1"/>
    </row>
    <row r="59" spans="1:8">
      <c r="A59" s="109">
        <v>2250</v>
      </c>
      <c r="B59" s="107" t="s">
        <v>39</v>
      </c>
      <c r="C59" s="107" t="s">
        <v>194</v>
      </c>
      <c r="D59" s="107" t="s">
        <v>35</v>
      </c>
      <c r="E59" s="111" t="s">
        <v>228</v>
      </c>
      <c r="F59" s="1">
        <f>G59+H59</f>
        <v>0</v>
      </c>
      <c r="G59" s="1">
        <f>G61</f>
        <v>0</v>
      </c>
      <c r="H59" s="1">
        <f>H61</f>
        <v>0</v>
      </c>
    </row>
    <row r="60" spans="1:8" s="12" customFormat="1">
      <c r="A60" s="109"/>
      <c r="B60" s="107"/>
      <c r="C60" s="107"/>
      <c r="D60" s="107"/>
      <c r="E60" s="110" t="s">
        <v>187</v>
      </c>
      <c r="F60" s="1"/>
      <c r="G60" s="29"/>
      <c r="H60" s="29"/>
    </row>
    <row r="61" spans="1:8">
      <c r="A61" s="109">
        <v>2251</v>
      </c>
      <c r="B61" s="112" t="s">
        <v>39</v>
      </c>
      <c r="C61" s="112" t="s">
        <v>194</v>
      </c>
      <c r="D61" s="112" t="s">
        <v>36</v>
      </c>
      <c r="E61" s="110" t="s">
        <v>228</v>
      </c>
      <c r="F61" s="1">
        <f>G61+H61</f>
        <v>0</v>
      </c>
      <c r="G61" s="1"/>
      <c r="H61" s="1"/>
    </row>
    <row r="62" spans="1:8" s="11" customFormat="1" ht="66.75" customHeight="1">
      <c r="A62" s="106">
        <v>2300</v>
      </c>
      <c r="B62" s="107" t="s">
        <v>40</v>
      </c>
      <c r="C62" s="107" t="s">
        <v>35</v>
      </c>
      <c r="D62" s="107" t="s">
        <v>35</v>
      </c>
      <c r="E62" s="108" t="s">
        <v>1089</v>
      </c>
      <c r="F62" s="14">
        <f>G62+H62</f>
        <v>0</v>
      </c>
      <c r="G62" s="14">
        <f>G64+G69+G72+G76+G79+G82+G85</f>
        <v>0</v>
      </c>
      <c r="H62" s="14">
        <f>H64+H69+H72+H76+H79+H82+H85</f>
        <v>0</v>
      </c>
    </row>
    <row r="63" spans="1:8" ht="13.5" customHeight="1">
      <c r="A63" s="109"/>
      <c r="B63" s="107"/>
      <c r="C63" s="107"/>
      <c r="D63" s="107"/>
      <c r="E63" s="110" t="s">
        <v>195</v>
      </c>
      <c r="F63" s="1"/>
      <c r="G63" s="1"/>
      <c r="H63" s="1"/>
    </row>
    <row r="64" spans="1:8">
      <c r="A64" s="109">
        <v>2310</v>
      </c>
      <c r="B64" s="107" t="s">
        <v>40</v>
      </c>
      <c r="C64" s="107" t="s">
        <v>36</v>
      </c>
      <c r="D64" s="107" t="s">
        <v>35</v>
      </c>
      <c r="E64" s="111" t="s">
        <v>229</v>
      </c>
      <c r="F64" s="1">
        <f>G64+H64</f>
        <v>0</v>
      </c>
      <c r="G64" s="1">
        <f>G66+G67+G68</f>
        <v>0</v>
      </c>
      <c r="H64" s="1">
        <f>H66+H67+H68</f>
        <v>0</v>
      </c>
    </row>
    <row r="65" spans="1:8" s="12" customFormat="1">
      <c r="A65" s="109"/>
      <c r="B65" s="107"/>
      <c r="C65" s="107"/>
      <c r="D65" s="107"/>
      <c r="E65" s="110" t="s">
        <v>187</v>
      </c>
      <c r="F65" s="1"/>
      <c r="G65" s="29"/>
      <c r="H65" s="29"/>
    </row>
    <row r="66" spans="1:8">
      <c r="A66" s="109">
        <v>2311</v>
      </c>
      <c r="B66" s="112" t="s">
        <v>40</v>
      </c>
      <c r="C66" s="112" t="s">
        <v>36</v>
      </c>
      <c r="D66" s="112" t="s">
        <v>36</v>
      </c>
      <c r="E66" s="110" t="s">
        <v>230</v>
      </c>
      <c r="F66" s="1">
        <f>G66+H66</f>
        <v>0</v>
      </c>
      <c r="G66" s="1"/>
      <c r="H66" s="1"/>
    </row>
    <row r="67" spans="1:8">
      <c r="A67" s="109">
        <v>2312</v>
      </c>
      <c r="B67" s="112" t="s">
        <v>40</v>
      </c>
      <c r="C67" s="112" t="s">
        <v>36</v>
      </c>
      <c r="D67" s="112" t="s">
        <v>37</v>
      </c>
      <c r="E67" s="110" t="s">
        <v>231</v>
      </c>
      <c r="F67" s="1">
        <f>G67+H67</f>
        <v>0</v>
      </c>
      <c r="G67" s="1"/>
      <c r="H67" s="1"/>
    </row>
    <row r="68" spans="1:8">
      <c r="A68" s="109">
        <v>2313</v>
      </c>
      <c r="B68" s="112" t="s">
        <v>40</v>
      </c>
      <c r="C68" s="112" t="s">
        <v>36</v>
      </c>
      <c r="D68" s="112" t="s">
        <v>38</v>
      </c>
      <c r="E68" s="110" t="s">
        <v>232</v>
      </c>
      <c r="F68" s="1">
        <f>G68+H68</f>
        <v>0</v>
      </c>
      <c r="G68" s="1"/>
      <c r="H68" s="1"/>
    </row>
    <row r="69" spans="1:8">
      <c r="A69" s="109">
        <v>2320</v>
      </c>
      <c r="B69" s="107" t="s">
        <v>40</v>
      </c>
      <c r="C69" s="107" t="s">
        <v>37</v>
      </c>
      <c r="D69" s="107" t="s">
        <v>35</v>
      </c>
      <c r="E69" s="111" t="s">
        <v>233</v>
      </c>
      <c r="F69" s="1">
        <f>G69+H69</f>
        <v>0</v>
      </c>
      <c r="G69" s="1">
        <f>G71</f>
        <v>0</v>
      </c>
      <c r="H69" s="1">
        <f>H71</f>
        <v>0</v>
      </c>
    </row>
    <row r="70" spans="1:8" s="12" customFormat="1">
      <c r="A70" s="109"/>
      <c r="B70" s="107"/>
      <c r="C70" s="107"/>
      <c r="D70" s="107"/>
      <c r="E70" s="110" t="s">
        <v>187</v>
      </c>
      <c r="F70" s="1"/>
      <c r="G70" s="29"/>
      <c r="H70" s="29"/>
    </row>
    <row r="71" spans="1:8">
      <c r="A71" s="109">
        <v>2321</v>
      </c>
      <c r="B71" s="112" t="s">
        <v>40</v>
      </c>
      <c r="C71" s="112" t="s">
        <v>37</v>
      </c>
      <c r="D71" s="112" t="s">
        <v>36</v>
      </c>
      <c r="E71" s="110" t="s">
        <v>234</v>
      </c>
      <c r="F71" s="1">
        <f>G71+H71</f>
        <v>0</v>
      </c>
      <c r="G71" s="1"/>
      <c r="H71" s="1"/>
    </row>
    <row r="72" spans="1:8">
      <c r="A72" s="109">
        <v>2330</v>
      </c>
      <c r="B72" s="107" t="s">
        <v>40</v>
      </c>
      <c r="C72" s="107" t="s">
        <v>38</v>
      </c>
      <c r="D72" s="107" t="s">
        <v>35</v>
      </c>
      <c r="E72" s="111" t="s">
        <v>235</v>
      </c>
      <c r="F72" s="1">
        <f>G72+H72</f>
        <v>0</v>
      </c>
      <c r="G72" s="1">
        <f>G74+G75</f>
        <v>0</v>
      </c>
      <c r="H72" s="1">
        <f>H74+H75</f>
        <v>0</v>
      </c>
    </row>
    <row r="73" spans="1:8" s="12" customFormat="1">
      <c r="A73" s="109"/>
      <c r="B73" s="107"/>
      <c r="C73" s="107"/>
      <c r="D73" s="107"/>
      <c r="E73" s="110" t="s">
        <v>187</v>
      </c>
      <c r="F73" s="1"/>
      <c r="G73" s="29"/>
      <c r="H73" s="29"/>
    </row>
    <row r="74" spans="1:8">
      <c r="A74" s="109">
        <v>2331</v>
      </c>
      <c r="B74" s="112" t="s">
        <v>40</v>
      </c>
      <c r="C74" s="112" t="s">
        <v>38</v>
      </c>
      <c r="D74" s="112" t="s">
        <v>36</v>
      </c>
      <c r="E74" s="110" t="s">
        <v>236</v>
      </c>
      <c r="F74" s="1">
        <f>G74+H74</f>
        <v>0</v>
      </c>
      <c r="G74" s="1"/>
      <c r="H74" s="1"/>
    </row>
    <row r="75" spans="1:8">
      <c r="A75" s="109">
        <v>2332</v>
      </c>
      <c r="B75" s="112" t="s">
        <v>40</v>
      </c>
      <c r="C75" s="112" t="s">
        <v>38</v>
      </c>
      <c r="D75" s="112" t="s">
        <v>37</v>
      </c>
      <c r="E75" s="110" t="s">
        <v>237</v>
      </c>
      <c r="F75" s="1">
        <f>G75+H75</f>
        <v>0</v>
      </c>
      <c r="G75" s="1"/>
      <c r="H75" s="1"/>
    </row>
    <row r="76" spans="1:8">
      <c r="A76" s="109">
        <v>2340</v>
      </c>
      <c r="B76" s="107" t="s">
        <v>40</v>
      </c>
      <c r="C76" s="107" t="s">
        <v>193</v>
      </c>
      <c r="D76" s="107" t="s">
        <v>35</v>
      </c>
      <c r="E76" s="111" t="s">
        <v>238</v>
      </c>
      <c r="F76" s="1">
        <f>G76+H76</f>
        <v>0</v>
      </c>
      <c r="G76" s="1">
        <f>G78</f>
        <v>0</v>
      </c>
      <c r="H76" s="1">
        <f>H78</f>
        <v>0</v>
      </c>
    </row>
    <row r="77" spans="1:8" s="12" customFormat="1">
      <c r="A77" s="109"/>
      <c r="B77" s="107"/>
      <c r="C77" s="107"/>
      <c r="D77" s="107"/>
      <c r="E77" s="110" t="s">
        <v>187</v>
      </c>
      <c r="F77" s="1"/>
      <c r="G77" s="29"/>
      <c r="H77" s="29"/>
    </row>
    <row r="78" spans="1:8">
      <c r="A78" s="109">
        <v>2341</v>
      </c>
      <c r="B78" s="112" t="s">
        <v>40</v>
      </c>
      <c r="C78" s="112" t="s">
        <v>193</v>
      </c>
      <c r="D78" s="112" t="s">
        <v>36</v>
      </c>
      <c r="E78" s="110" t="s">
        <v>238</v>
      </c>
      <c r="F78" s="1">
        <f>G78+H78</f>
        <v>0</v>
      </c>
      <c r="G78" s="1"/>
      <c r="H78" s="1"/>
    </row>
    <row r="79" spans="1:8">
      <c r="A79" s="109">
        <v>2350</v>
      </c>
      <c r="B79" s="107" t="s">
        <v>40</v>
      </c>
      <c r="C79" s="107" t="s">
        <v>194</v>
      </c>
      <c r="D79" s="107" t="s">
        <v>35</v>
      </c>
      <c r="E79" s="111" t="s">
        <v>239</v>
      </c>
      <c r="F79" s="1">
        <f>G79+H79</f>
        <v>0</v>
      </c>
      <c r="G79" s="1">
        <f>G81</f>
        <v>0</v>
      </c>
      <c r="H79" s="1">
        <f>H81</f>
        <v>0</v>
      </c>
    </row>
    <row r="80" spans="1:8" s="12" customFormat="1">
      <c r="A80" s="109"/>
      <c r="B80" s="107"/>
      <c r="C80" s="107"/>
      <c r="D80" s="107"/>
      <c r="E80" s="110" t="s">
        <v>187</v>
      </c>
      <c r="F80" s="1"/>
      <c r="G80" s="29"/>
      <c r="H80" s="29"/>
    </row>
    <row r="81" spans="1:8">
      <c r="A81" s="109">
        <v>2351</v>
      </c>
      <c r="B81" s="112" t="s">
        <v>40</v>
      </c>
      <c r="C81" s="112" t="s">
        <v>194</v>
      </c>
      <c r="D81" s="112" t="s">
        <v>36</v>
      </c>
      <c r="E81" s="110" t="s">
        <v>240</v>
      </c>
      <c r="F81" s="1">
        <f>G81+H81</f>
        <v>0</v>
      </c>
      <c r="G81" s="1"/>
      <c r="H81" s="1"/>
    </row>
    <row r="82" spans="1:8" ht="22.8">
      <c r="A82" s="109">
        <v>2360</v>
      </c>
      <c r="B82" s="107" t="s">
        <v>40</v>
      </c>
      <c r="C82" s="107" t="s">
        <v>211</v>
      </c>
      <c r="D82" s="107" t="s">
        <v>35</v>
      </c>
      <c r="E82" s="111" t="s">
        <v>241</v>
      </c>
      <c r="F82" s="1">
        <f>G82+H82</f>
        <v>0</v>
      </c>
      <c r="G82" s="1">
        <f>G84</f>
        <v>0</v>
      </c>
      <c r="H82" s="1">
        <f>H84</f>
        <v>0</v>
      </c>
    </row>
    <row r="83" spans="1:8" s="12" customFormat="1">
      <c r="A83" s="109"/>
      <c r="B83" s="107"/>
      <c r="C83" s="107"/>
      <c r="D83" s="107"/>
      <c r="E83" s="110" t="s">
        <v>187</v>
      </c>
      <c r="F83" s="1"/>
      <c r="G83" s="29"/>
      <c r="H83" s="29"/>
    </row>
    <row r="84" spans="1:8" ht="22.8">
      <c r="A84" s="109">
        <v>2361</v>
      </c>
      <c r="B84" s="112" t="s">
        <v>40</v>
      </c>
      <c r="C84" s="112" t="s">
        <v>211</v>
      </c>
      <c r="D84" s="112" t="s">
        <v>36</v>
      </c>
      <c r="E84" s="110" t="s">
        <v>241</v>
      </c>
      <c r="F84" s="1">
        <f>G84+H84</f>
        <v>0</v>
      </c>
      <c r="G84" s="1"/>
      <c r="H84" s="1"/>
    </row>
    <row r="85" spans="1:8" ht="22.8">
      <c r="A85" s="109">
        <v>2370</v>
      </c>
      <c r="B85" s="107" t="s">
        <v>40</v>
      </c>
      <c r="C85" s="107" t="s">
        <v>214</v>
      </c>
      <c r="D85" s="107" t="s">
        <v>35</v>
      </c>
      <c r="E85" s="111" t="s">
        <v>242</v>
      </c>
      <c r="F85" s="1">
        <f>G85+H85</f>
        <v>0</v>
      </c>
      <c r="G85" s="1">
        <f>G87</f>
        <v>0</v>
      </c>
      <c r="H85" s="1">
        <f>H87</f>
        <v>0</v>
      </c>
    </row>
    <row r="86" spans="1:8" s="12" customFormat="1">
      <c r="A86" s="109"/>
      <c r="B86" s="107"/>
      <c r="C86" s="107"/>
      <c r="D86" s="107"/>
      <c r="E86" s="110" t="s">
        <v>187</v>
      </c>
      <c r="F86" s="1"/>
      <c r="G86" s="29"/>
      <c r="H86" s="29"/>
    </row>
    <row r="87" spans="1:8">
      <c r="A87" s="109">
        <v>2371</v>
      </c>
      <c r="B87" s="112" t="s">
        <v>40</v>
      </c>
      <c r="C87" s="112" t="s">
        <v>214</v>
      </c>
      <c r="D87" s="112" t="s">
        <v>36</v>
      </c>
      <c r="E87" s="110" t="s">
        <v>243</v>
      </c>
      <c r="F87" s="1">
        <f>G87+H87</f>
        <v>0</v>
      </c>
      <c r="G87" s="1"/>
      <c r="H87" s="1"/>
    </row>
    <row r="88" spans="1:8" s="11" customFormat="1" ht="39">
      <c r="A88" s="106">
        <v>2400</v>
      </c>
      <c r="B88" s="107" t="s">
        <v>41</v>
      </c>
      <c r="C88" s="107" t="s">
        <v>35</v>
      </c>
      <c r="D88" s="107" t="s">
        <v>35</v>
      </c>
      <c r="E88" s="108" t="s">
        <v>1090</v>
      </c>
      <c r="F88" s="14">
        <f>G88+H88</f>
        <v>1068852.8999999999</v>
      </c>
      <c r="G88" s="14">
        <f>G90+G94+G100+G108+G113+G120+G123+G129+G138</f>
        <v>83000</v>
      </c>
      <c r="H88" s="14">
        <f>H90+H94+H100+H108+H113+H120+H123+H129+H138</f>
        <v>985852.89999999991</v>
      </c>
    </row>
    <row r="89" spans="1:8">
      <c r="A89" s="109"/>
      <c r="B89" s="107"/>
      <c r="C89" s="107"/>
      <c r="D89" s="107"/>
      <c r="E89" s="110" t="s">
        <v>195</v>
      </c>
      <c r="F89" s="1"/>
      <c r="G89" s="1"/>
      <c r="H89" s="1"/>
    </row>
    <row r="90" spans="1:8" ht="22.8">
      <c r="A90" s="109">
        <v>2410</v>
      </c>
      <c r="B90" s="107" t="s">
        <v>41</v>
      </c>
      <c r="C90" s="107" t="s">
        <v>36</v>
      </c>
      <c r="D90" s="107" t="s">
        <v>35</v>
      </c>
      <c r="E90" s="111" t="s">
        <v>244</v>
      </c>
      <c r="F90" s="1">
        <f>G90+H90</f>
        <v>0</v>
      </c>
      <c r="G90" s="1">
        <f>G92+G93</f>
        <v>0</v>
      </c>
      <c r="H90" s="1">
        <f>H92+H93</f>
        <v>0</v>
      </c>
    </row>
    <row r="91" spans="1:8" s="12" customFormat="1">
      <c r="A91" s="109"/>
      <c r="B91" s="107"/>
      <c r="C91" s="107"/>
      <c r="D91" s="107"/>
      <c r="E91" s="110" t="s">
        <v>187</v>
      </c>
      <c r="F91" s="1"/>
      <c r="G91" s="29"/>
      <c r="H91" s="29"/>
    </row>
    <row r="92" spans="1:8">
      <c r="A92" s="109">
        <v>2411</v>
      </c>
      <c r="B92" s="112" t="s">
        <v>41</v>
      </c>
      <c r="C92" s="112" t="s">
        <v>36</v>
      </c>
      <c r="D92" s="112" t="s">
        <v>36</v>
      </c>
      <c r="E92" s="110" t="s">
        <v>245</v>
      </c>
      <c r="F92" s="1">
        <f>G92+H92</f>
        <v>0</v>
      </c>
      <c r="G92" s="1"/>
      <c r="H92" s="1"/>
    </row>
    <row r="93" spans="1:8">
      <c r="A93" s="109">
        <v>2412</v>
      </c>
      <c r="B93" s="112" t="s">
        <v>41</v>
      </c>
      <c r="C93" s="112" t="s">
        <v>36</v>
      </c>
      <c r="D93" s="112" t="s">
        <v>37</v>
      </c>
      <c r="E93" s="110" t="s">
        <v>246</v>
      </c>
      <c r="F93" s="1">
        <f>G93+H93</f>
        <v>0</v>
      </c>
      <c r="G93" s="1"/>
      <c r="H93" s="1"/>
    </row>
    <row r="94" spans="1:8" ht="22.8">
      <c r="A94" s="109">
        <v>2420</v>
      </c>
      <c r="B94" s="107" t="s">
        <v>41</v>
      </c>
      <c r="C94" s="107" t="s">
        <v>37</v>
      </c>
      <c r="D94" s="107" t="s">
        <v>35</v>
      </c>
      <c r="E94" s="111" t="s">
        <v>247</v>
      </c>
      <c r="F94" s="1">
        <f>G94+H94</f>
        <v>0</v>
      </c>
      <c r="G94" s="1"/>
      <c r="H94" s="1">
        <f>H96+H97+H98+H99</f>
        <v>0</v>
      </c>
    </row>
    <row r="95" spans="1:8" s="12" customFormat="1">
      <c r="A95" s="109"/>
      <c r="B95" s="107"/>
      <c r="C95" s="107"/>
      <c r="D95" s="107"/>
      <c r="E95" s="110" t="s">
        <v>187</v>
      </c>
      <c r="F95" s="1"/>
      <c r="G95" s="29"/>
      <c r="H95" s="29"/>
    </row>
    <row r="96" spans="1:8">
      <c r="A96" s="109">
        <v>2421</v>
      </c>
      <c r="B96" s="112" t="s">
        <v>41</v>
      </c>
      <c r="C96" s="112" t="s">
        <v>37</v>
      </c>
      <c r="D96" s="112" t="s">
        <v>36</v>
      </c>
      <c r="E96" s="110" t="s">
        <v>248</v>
      </c>
      <c r="F96" s="1">
        <f>G96+H96</f>
        <v>0</v>
      </c>
      <c r="G96" s="1"/>
      <c r="H96" s="1"/>
    </row>
    <row r="97" spans="1:8">
      <c r="A97" s="109">
        <v>2422</v>
      </c>
      <c r="B97" s="112" t="s">
        <v>41</v>
      </c>
      <c r="C97" s="112" t="s">
        <v>37</v>
      </c>
      <c r="D97" s="112" t="s">
        <v>37</v>
      </c>
      <c r="E97" s="110" t="s">
        <v>249</v>
      </c>
      <c r="F97" s="1">
        <f>G97+H97</f>
        <v>0</v>
      </c>
      <c r="G97" s="1"/>
      <c r="H97" s="1"/>
    </row>
    <row r="98" spans="1:8">
      <c r="A98" s="109">
        <v>2423</v>
      </c>
      <c r="B98" s="112" t="s">
        <v>41</v>
      </c>
      <c r="C98" s="112" t="s">
        <v>37</v>
      </c>
      <c r="D98" s="112" t="s">
        <v>38</v>
      </c>
      <c r="E98" s="110" t="s">
        <v>250</v>
      </c>
      <c r="F98" s="1">
        <f>G98+H98</f>
        <v>0</v>
      </c>
      <c r="G98" s="1"/>
      <c r="H98" s="1"/>
    </row>
    <row r="99" spans="1:8">
      <c r="A99" s="109">
        <v>2424</v>
      </c>
      <c r="B99" s="112" t="s">
        <v>41</v>
      </c>
      <c r="C99" s="112" t="s">
        <v>37</v>
      </c>
      <c r="D99" s="112" t="s">
        <v>193</v>
      </c>
      <c r="E99" s="110" t="s">
        <v>251</v>
      </c>
      <c r="F99" s="1">
        <f>G99+H99</f>
        <v>0</v>
      </c>
      <c r="G99" s="1"/>
      <c r="H99" s="1">
        <v>0</v>
      </c>
    </row>
    <row r="100" spans="1:8">
      <c r="A100" s="109">
        <v>2430</v>
      </c>
      <c r="B100" s="107" t="s">
        <v>41</v>
      </c>
      <c r="C100" s="107" t="s">
        <v>38</v>
      </c>
      <c r="D100" s="107" t="s">
        <v>35</v>
      </c>
      <c r="E100" s="111" t="s">
        <v>252</v>
      </c>
      <c r="F100" s="1">
        <f>G100+H100</f>
        <v>0</v>
      </c>
      <c r="G100" s="1">
        <f>G102+G103+G104+G105+G106+G107</f>
        <v>0</v>
      </c>
      <c r="H100" s="1"/>
    </row>
    <row r="101" spans="1:8" s="12" customFormat="1">
      <c r="A101" s="109"/>
      <c r="B101" s="107"/>
      <c r="C101" s="107"/>
      <c r="D101" s="107"/>
      <c r="E101" s="110" t="s">
        <v>187</v>
      </c>
      <c r="F101" s="1"/>
      <c r="G101" s="29"/>
      <c r="H101" s="29"/>
    </row>
    <row r="102" spans="1:8">
      <c r="A102" s="109">
        <v>2431</v>
      </c>
      <c r="B102" s="112" t="s">
        <v>41</v>
      </c>
      <c r="C102" s="112" t="s">
        <v>38</v>
      </c>
      <c r="D102" s="112" t="s">
        <v>36</v>
      </c>
      <c r="E102" s="110" t="s">
        <v>253</v>
      </c>
      <c r="F102" s="1">
        <f t="shared" ref="F102:F108" si="0">G102+H102</f>
        <v>0</v>
      </c>
      <c r="G102" s="1"/>
      <c r="H102" s="1"/>
    </row>
    <row r="103" spans="1:8">
      <c r="A103" s="109">
        <v>2432</v>
      </c>
      <c r="B103" s="112" t="s">
        <v>41</v>
      </c>
      <c r="C103" s="112" t="s">
        <v>38</v>
      </c>
      <c r="D103" s="112" t="s">
        <v>37</v>
      </c>
      <c r="E103" s="110" t="s">
        <v>254</v>
      </c>
      <c r="F103" s="1">
        <f t="shared" si="0"/>
        <v>0</v>
      </c>
      <c r="G103" s="1"/>
      <c r="H103" s="1"/>
    </row>
    <row r="104" spans="1:8">
      <c r="A104" s="109">
        <v>2433</v>
      </c>
      <c r="B104" s="112" t="s">
        <v>41</v>
      </c>
      <c r="C104" s="112" t="s">
        <v>38</v>
      </c>
      <c r="D104" s="112" t="s">
        <v>38</v>
      </c>
      <c r="E104" s="110" t="s">
        <v>255</v>
      </c>
      <c r="F104" s="1">
        <f t="shared" si="0"/>
        <v>0</v>
      </c>
      <c r="G104" s="1"/>
      <c r="H104" s="1"/>
    </row>
    <row r="105" spans="1:8">
      <c r="A105" s="109">
        <v>2434</v>
      </c>
      <c r="B105" s="112" t="s">
        <v>41</v>
      </c>
      <c r="C105" s="112" t="s">
        <v>38</v>
      </c>
      <c r="D105" s="112" t="s">
        <v>193</v>
      </c>
      <c r="E105" s="110" t="s">
        <v>256</v>
      </c>
      <c r="F105" s="1">
        <f t="shared" si="0"/>
        <v>0</v>
      </c>
      <c r="G105" s="1"/>
      <c r="H105" s="1"/>
    </row>
    <row r="106" spans="1:8">
      <c r="A106" s="109">
        <v>2435</v>
      </c>
      <c r="B106" s="112" t="s">
        <v>41</v>
      </c>
      <c r="C106" s="112" t="s">
        <v>38</v>
      </c>
      <c r="D106" s="112" t="s">
        <v>194</v>
      </c>
      <c r="E106" s="110" t="s">
        <v>257</v>
      </c>
      <c r="F106" s="1">
        <f t="shared" si="0"/>
        <v>0</v>
      </c>
      <c r="G106" s="1"/>
      <c r="H106" s="1"/>
    </row>
    <row r="107" spans="1:8">
      <c r="A107" s="109">
        <v>2436</v>
      </c>
      <c r="B107" s="112" t="s">
        <v>41</v>
      </c>
      <c r="C107" s="112" t="s">
        <v>38</v>
      </c>
      <c r="D107" s="112" t="s">
        <v>211</v>
      </c>
      <c r="E107" s="110" t="s">
        <v>258</v>
      </c>
      <c r="F107" s="1">
        <f t="shared" si="0"/>
        <v>0</v>
      </c>
      <c r="G107" s="1"/>
      <c r="H107" s="1"/>
    </row>
    <row r="108" spans="1:8" ht="22.8">
      <c r="A108" s="109">
        <v>2440</v>
      </c>
      <c r="B108" s="107" t="s">
        <v>41</v>
      </c>
      <c r="C108" s="107" t="s">
        <v>193</v>
      </c>
      <c r="D108" s="107" t="s">
        <v>35</v>
      </c>
      <c r="E108" s="111" t="s">
        <v>259</v>
      </c>
      <c r="F108" s="1">
        <f t="shared" si="0"/>
        <v>0</v>
      </c>
      <c r="G108" s="1">
        <f>G110+G111+G112</f>
        <v>0</v>
      </c>
      <c r="H108" s="1">
        <f>H110+H111+H112</f>
        <v>0</v>
      </c>
    </row>
    <row r="109" spans="1:8" s="12" customFormat="1">
      <c r="A109" s="109"/>
      <c r="B109" s="107"/>
      <c r="C109" s="107"/>
      <c r="D109" s="107"/>
      <c r="E109" s="110" t="s">
        <v>187</v>
      </c>
      <c r="F109" s="1"/>
      <c r="G109" s="29"/>
      <c r="H109" s="29"/>
    </row>
    <row r="110" spans="1:8" ht="22.8">
      <c r="A110" s="109">
        <v>2441</v>
      </c>
      <c r="B110" s="112" t="s">
        <v>41</v>
      </c>
      <c r="C110" s="112" t="s">
        <v>193</v>
      </c>
      <c r="D110" s="112" t="s">
        <v>36</v>
      </c>
      <c r="E110" s="110" t="s">
        <v>260</v>
      </c>
      <c r="F110" s="1">
        <f>G110+H110</f>
        <v>0</v>
      </c>
      <c r="G110" s="1"/>
      <c r="H110" s="1"/>
    </row>
    <row r="111" spans="1:8">
      <c r="A111" s="109">
        <v>2442</v>
      </c>
      <c r="B111" s="112" t="s">
        <v>41</v>
      </c>
      <c r="C111" s="112" t="s">
        <v>193</v>
      </c>
      <c r="D111" s="112" t="s">
        <v>37</v>
      </c>
      <c r="E111" s="110" t="s">
        <v>261</v>
      </c>
      <c r="F111" s="1">
        <f>G111+H111</f>
        <v>0</v>
      </c>
      <c r="G111" s="1"/>
      <c r="H111" s="1"/>
    </row>
    <row r="112" spans="1:8">
      <c r="A112" s="109">
        <v>2443</v>
      </c>
      <c r="B112" s="112" t="s">
        <v>41</v>
      </c>
      <c r="C112" s="112" t="s">
        <v>193</v>
      </c>
      <c r="D112" s="112" t="s">
        <v>38</v>
      </c>
      <c r="E112" s="110" t="s">
        <v>262</v>
      </c>
      <c r="F112" s="1">
        <f>G112+H112</f>
        <v>0</v>
      </c>
      <c r="G112" s="1"/>
      <c r="H112" s="1"/>
    </row>
    <row r="113" spans="1:8">
      <c r="A113" s="109">
        <v>2450</v>
      </c>
      <c r="B113" s="107" t="s">
        <v>41</v>
      </c>
      <c r="C113" s="107" t="s">
        <v>194</v>
      </c>
      <c r="D113" s="107" t="s">
        <v>35</v>
      </c>
      <c r="E113" s="111" t="s">
        <v>263</v>
      </c>
      <c r="F113" s="1">
        <f>G113+H113</f>
        <v>1228852.8999999999</v>
      </c>
      <c r="G113" s="1">
        <f>G115+G116+G117+G118+G119</f>
        <v>83000</v>
      </c>
      <c r="H113" s="1">
        <f>H115+H116+H117+H118+H119</f>
        <v>1145852.8999999999</v>
      </c>
    </row>
    <row r="114" spans="1:8" s="12" customFormat="1">
      <c r="A114" s="109"/>
      <c r="B114" s="107"/>
      <c r="C114" s="107"/>
      <c r="D114" s="107"/>
      <c r="E114" s="110" t="s">
        <v>187</v>
      </c>
      <c r="F114" s="1"/>
      <c r="G114" s="29"/>
      <c r="H114" s="29"/>
    </row>
    <row r="115" spans="1:8">
      <c r="A115" s="109">
        <v>2451</v>
      </c>
      <c r="B115" s="112" t="s">
        <v>41</v>
      </c>
      <c r="C115" s="112" t="s">
        <v>194</v>
      </c>
      <c r="D115" s="112" t="s">
        <v>36</v>
      </c>
      <c r="E115" s="110" t="s">
        <v>264</v>
      </c>
      <c r="F115" s="1">
        <f t="shared" ref="F115:F120" si="1">G115+H115</f>
        <v>1228852.8999999999</v>
      </c>
      <c r="G115" s="1">
        <v>83000</v>
      </c>
      <c r="H115" s="1">
        <v>1145852.8999999999</v>
      </c>
    </row>
    <row r="116" spans="1:8">
      <c r="A116" s="109">
        <v>2452</v>
      </c>
      <c r="B116" s="112" t="s">
        <v>41</v>
      </c>
      <c r="C116" s="112" t="s">
        <v>194</v>
      </c>
      <c r="D116" s="112" t="s">
        <v>37</v>
      </c>
      <c r="E116" s="110" t="s">
        <v>265</v>
      </c>
      <c r="F116" s="1">
        <f t="shared" si="1"/>
        <v>0</v>
      </c>
      <c r="G116" s="1"/>
      <c r="H116" s="1"/>
    </row>
    <row r="117" spans="1:8">
      <c r="A117" s="109">
        <v>2453</v>
      </c>
      <c r="B117" s="112" t="s">
        <v>41</v>
      </c>
      <c r="C117" s="112" t="s">
        <v>194</v>
      </c>
      <c r="D117" s="112" t="s">
        <v>38</v>
      </c>
      <c r="E117" s="110" t="s">
        <v>266</v>
      </c>
      <c r="F117" s="1">
        <f t="shared" si="1"/>
        <v>0</v>
      </c>
      <c r="G117" s="1"/>
      <c r="H117" s="1"/>
    </row>
    <row r="118" spans="1:8">
      <c r="A118" s="109">
        <v>2454</v>
      </c>
      <c r="B118" s="112" t="s">
        <v>41</v>
      </c>
      <c r="C118" s="112" t="s">
        <v>194</v>
      </c>
      <c r="D118" s="112" t="s">
        <v>193</v>
      </c>
      <c r="E118" s="110" t="s">
        <v>267</v>
      </c>
      <c r="F118" s="1">
        <f t="shared" si="1"/>
        <v>0</v>
      </c>
      <c r="G118" s="1"/>
      <c r="H118" s="1"/>
    </row>
    <row r="119" spans="1:8">
      <c r="A119" s="109">
        <v>2455</v>
      </c>
      <c r="B119" s="112" t="s">
        <v>41</v>
      </c>
      <c r="C119" s="112" t="s">
        <v>194</v>
      </c>
      <c r="D119" s="112" t="s">
        <v>194</v>
      </c>
      <c r="E119" s="110" t="s">
        <v>268</v>
      </c>
      <c r="F119" s="1">
        <f t="shared" si="1"/>
        <v>0</v>
      </c>
      <c r="G119" s="1"/>
      <c r="H119" s="1"/>
    </row>
    <row r="120" spans="1:8">
      <c r="A120" s="109">
        <v>2460</v>
      </c>
      <c r="B120" s="107" t="s">
        <v>41</v>
      </c>
      <c r="C120" s="107" t="s">
        <v>211</v>
      </c>
      <c r="D120" s="107" t="s">
        <v>35</v>
      </c>
      <c r="E120" s="111" t="s">
        <v>269</v>
      </c>
      <c r="F120" s="1">
        <f t="shared" si="1"/>
        <v>0</v>
      </c>
      <c r="G120" s="1">
        <f>G122</f>
        <v>0</v>
      </c>
      <c r="H120" s="1">
        <f>H122</f>
        <v>0</v>
      </c>
    </row>
    <row r="121" spans="1:8" s="12" customFormat="1">
      <c r="A121" s="109"/>
      <c r="B121" s="107"/>
      <c r="C121" s="107"/>
      <c r="D121" s="107"/>
      <c r="E121" s="110" t="s">
        <v>187</v>
      </c>
      <c r="F121" s="1"/>
      <c r="G121" s="29"/>
      <c r="H121" s="29"/>
    </row>
    <row r="122" spans="1:8">
      <c r="A122" s="109">
        <v>2461</v>
      </c>
      <c r="B122" s="112" t="s">
        <v>41</v>
      </c>
      <c r="C122" s="112" t="s">
        <v>211</v>
      </c>
      <c r="D122" s="112" t="s">
        <v>36</v>
      </c>
      <c r="E122" s="110" t="s">
        <v>270</v>
      </c>
      <c r="F122" s="1">
        <f>G122+H122</f>
        <v>0</v>
      </c>
      <c r="G122" s="1"/>
      <c r="H122" s="1"/>
    </row>
    <row r="123" spans="1:8">
      <c r="A123" s="109">
        <v>2470</v>
      </c>
      <c r="B123" s="107" t="s">
        <v>41</v>
      </c>
      <c r="C123" s="107" t="s">
        <v>214</v>
      </c>
      <c r="D123" s="107" t="s">
        <v>35</v>
      </c>
      <c r="E123" s="111" t="s">
        <v>271</v>
      </c>
      <c r="F123" s="1">
        <f>G123+H123</f>
        <v>0</v>
      </c>
      <c r="G123" s="1">
        <f>G125+G126+G127+G128</f>
        <v>0</v>
      </c>
      <c r="H123" s="1">
        <f>H125+H126+H127+H128</f>
        <v>0</v>
      </c>
    </row>
    <row r="124" spans="1:8" s="12" customFormat="1">
      <c r="A124" s="109"/>
      <c r="B124" s="107"/>
      <c r="C124" s="107"/>
      <c r="D124" s="107"/>
      <c r="E124" s="110" t="s">
        <v>187</v>
      </c>
      <c r="F124" s="1"/>
      <c r="G124" s="29"/>
      <c r="H124" s="29"/>
    </row>
    <row r="125" spans="1:8" ht="22.8">
      <c r="A125" s="109">
        <v>2471</v>
      </c>
      <c r="B125" s="112" t="s">
        <v>41</v>
      </c>
      <c r="C125" s="112" t="s">
        <v>214</v>
      </c>
      <c r="D125" s="112" t="s">
        <v>36</v>
      </c>
      <c r="E125" s="110" t="s">
        <v>272</v>
      </c>
      <c r="F125" s="1">
        <f>G125+H125</f>
        <v>0</v>
      </c>
      <c r="G125" s="1"/>
      <c r="H125" s="1"/>
    </row>
    <row r="126" spans="1:8">
      <c r="A126" s="109">
        <v>2472</v>
      </c>
      <c r="B126" s="112" t="s">
        <v>41</v>
      </c>
      <c r="C126" s="112" t="s">
        <v>214</v>
      </c>
      <c r="D126" s="112" t="s">
        <v>37</v>
      </c>
      <c r="E126" s="110" t="s">
        <v>273</v>
      </c>
      <c r="F126" s="1">
        <f>G126+H126</f>
        <v>0</v>
      </c>
      <c r="G126" s="1"/>
      <c r="H126" s="1"/>
    </row>
    <row r="127" spans="1:8">
      <c r="A127" s="109">
        <v>2473</v>
      </c>
      <c r="B127" s="112" t="s">
        <v>41</v>
      </c>
      <c r="C127" s="112" t="s">
        <v>214</v>
      </c>
      <c r="D127" s="112" t="s">
        <v>38</v>
      </c>
      <c r="E127" s="110" t="s">
        <v>274</v>
      </c>
      <c r="F127" s="1">
        <f>G127+H127</f>
        <v>0</v>
      </c>
      <c r="G127" s="1"/>
      <c r="H127" s="1"/>
    </row>
    <row r="128" spans="1:8">
      <c r="A128" s="109">
        <v>2474</v>
      </c>
      <c r="B128" s="112" t="s">
        <v>41</v>
      </c>
      <c r="C128" s="112" t="s">
        <v>214</v>
      </c>
      <c r="D128" s="112" t="s">
        <v>193</v>
      </c>
      <c r="E128" s="110" t="s">
        <v>275</v>
      </c>
      <c r="F128" s="1">
        <f>G128+H128</f>
        <v>0</v>
      </c>
      <c r="G128" s="1"/>
      <c r="H128" s="1"/>
    </row>
    <row r="129" spans="1:8" ht="22.8">
      <c r="A129" s="109">
        <v>2480</v>
      </c>
      <c r="B129" s="107" t="s">
        <v>41</v>
      </c>
      <c r="C129" s="107" t="s">
        <v>216</v>
      </c>
      <c r="D129" s="107" t="s">
        <v>35</v>
      </c>
      <c r="E129" s="111" t="s">
        <v>276</v>
      </c>
      <c r="F129" s="1">
        <f>G129+H129</f>
        <v>0</v>
      </c>
      <c r="G129" s="1">
        <f>G131+G132+G133+G134+G135+G136+G137</f>
        <v>0</v>
      </c>
      <c r="H129" s="1">
        <f>H131+H132+H133+H134+H135+H136+H137</f>
        <v>0</v>
      </c>
    </row>
    <row r="130" spans="1:8" s="12" customFormat="1">
      <c r="A130" s="109"/>
      <c r="B130" s="107"/>
      <c r="C130" s="107"/>
      <c r="D130" s="107"/>
      <c r="E130" s="110" t="s">
        <v>187</v>
      </c>
      <c r="F130" s="1"/>
      <c r="G130" s="29"/>
      <c r="H130" s="29"/>
    </row>
    <row r="131" spans="1:8" ht="22.8">
      <c r="A131" s="109">
        <v>2481</v>
      </c>
      <c r="B131" s="112" t="s">
        <v>41</v>
      </c>
      <c r="C131" s="112" t="s">
        <v>216</v>
      </c>
      <c r="D131" s="112" t="s">
        <v>36</v>
      </c>
      <c r="E131" s="110" t="s">
        <v>277</v>
      </c>
      <c r="F131" s="1">
        <f t="shared" ref="F131:F138" si="2">G131+H131</f>
        <v>0</v>
      </c>
      <c r="G131" s="1"/>
      <c r="H131" s="1"/>
    </row>
    <row r="132" spans="1:8" ht="22.8">
      <c r="A132" s="109">
        <v>2482</v>
      </c>
      <c r="B132" s="112" t="s">
        <v>41</v>
      </c>
      <c r="C132" s="112" t="s">
        <v>216</v>
      </c>
      <c r="D132" s="112" t="s">
        <v>37</v>
      </c>
      <c r="E132" s="110" t="s">
        <v>278</v>
      </c>
      <c r="F132" s="1">
        <f t="shared" si="2"/>
        <v>0</v>
      </c>
      <c r="G132" s="1"/>
      <c r="H132" s="1"/>
    </row>
    <row r="133" spans="1:8" ht="22.8">
      <c r="A133" s="109">
        <v>2483</v>
      </c>
      <c r="B133" s="112" t="s">
        <v>41</v>
      </c>
      <c r="C133" s="112" t="s">
        <v>216</v>
      </c>
      <c r="D133" s="112" t="s">
        <v>38</v>
      </c>
      <c r="E133" s="110" t="s">
        <v>279</v>
      </c>
      <c r="F133" s="1">
        <f t="shared" si="2"/>
        <v>0</v>
      </c>
      <c r="G133" s="1"/>
      <c r="H133" s="1"/>
    </row>
    <row r="134" spans="1:8" ht="22.8">
      <c r="A134" s="109">
        <v>2484</v>
      </c>
      <c r="B134" s="112" t="s">
        <v>41</v>
      </c>
      <c r="C134" s="112" t="s">
        <v>216</v>
      </c>
      <c r="D134" s="112" t="s">
        <v>193</v>
      </c>
      <c r="E134" s="110" t="s">
        <v>280</v>
      </c>
      <c r="F134" s="1">
        <f t="shared" si="2"/>
        <v>0</v>
      </c>
      <c r="G134" s="1"/>
      <c r="H134" s="1"/>
    </row>
    <row r="135" spans="1:8">
      <c r="A135" s="109">
        <v>2485</v>
      </c>
      <c r="B135" s="112" t="s">
        <v>41</v>
      </c>
      <c r="C135" s="112" t="s">
        <v>216</v>
      </c>
      <c r="D135" s="112" t="s">
        <v>194</v>
      </c>
      <c r="E135" s="110" t="s">
        <v>281</v>
      </c>
      <c r="F135" s="1">
        <f t="shared" si="2"/>
        <v>0</v>
      </c>
      <c r="G135" s="1"/>
      <c r="H135" s="1"/>
    </row>
    <row r="136" spans="1:8">
      <c r="A136" s="109">
        <v>2486</v>
      </c>
      <c r="B136" s="112" t="s">
        <v>41</v>
      </c>
      <c r="C136" s="112" t="s">
        <v>216</v>
      </c>
      <c r="D136" s="112" t="s">
        <v>211</v>
      </c>
      <c r="E136" s="110" t="s">
        <v>282</v>
      </c>
      <c r="F136" s="1">
        <f t="shared" si="2"/>
        <v>0</v>
      </c>
      <c r="G136" s="1"/>
      <c r="H136" s="1"/>
    </row>
    <row r="137" spans="1:8" ht="22.8">
      <c r="A137" s="109">
        <v>2487</v>
      </c>
      <c r="B137" s="112" t="s">
        <v>41</v>
      </c>
      <c r="C137" s="112" t="s">
        <v>216</v>
      </c>
      <c r="D137" s="112" t="s">
        <v>214</v>
      </c>
      <c r="E137" s="110" t="s">
        <v>283</v>
      </c>
      <c r="F137" s="1">
        <f t="shared" si="2"/>
        <v>0</v>
      </c>
      <c r="G137" s="1"/>
      <c r="H137" s="1"/>
    </row>
    <row r="138" spans="1:8">
      <c r="A138" s="109">
        <v>2490</v>
      </c>
      <c r="B138" s="107" t="s">
        <v>41</v>
      </c>
      <c r="C138" s="107" t="s">
        <v>284</v>
      </c>
      <c r="D138" s="107" t="s">
        <v>35</v>
      </c>
      <c r="E138" s="111" t="s">
        <v>285</v>
      </c>
      <c r="F138" s="1">
        <f t="shared" si="2"/>
        <v>-160000</v>
      </c>
      <c r="G138" s="1">
        <f>G140</f>
        <v>0</v>
      </c>
      <c r="H138" s="1">
        <f>H140</f>
        <v>-160000</v>
      </c>
    </row>
    <row r="139" spans="1:8" s="12" customFormat="1">
      <c r="A139" s="109"/>
      <c r="B139" s="107"/>
      <c r="C139" s="107"/>
      <c r="D139" s="107"/>
      <c r="E139" s="110" t="s">
        <v>187</v>
      </c>
      <c r="F139" s="1"/>
      <c r="G139" s="29"/>
      <c r="H139" s="29"/>
    </row>
    <row r="140" spans="1:8">
      <c r="A140" s="109">
        <v>2491</v>
      </c>
      <c r="B140" s="112" t="s">
        <v>41</v>
      </c>
      <c r="C140" s="112" t="s">
        <v>284</v>
      </c>
      <c r="D140" s="112" t="s">
        <v>36</v>
      </c>
      <c r="E140" s="110" t="s">
        <v>285</v>
      </c>
      <c r="F140" s="1">
        <f>G140+H140</f>
        <v>-160000</v>
      </c>
      <c r="G140" s="1"/>
      <c r="H140" s="1">
        <v>-160000</v>
      </c>
    </row>
    <row r="141" spans="1:8" s="11" customFormat="1" ht="36.6">
      <c r="A141" s="106">
        <v>2500</v>
      </c>
      <c r="B141" s="107" t="s">
        <v>42</v>
      </c>
      <c r="C141" s="107" t="s">
        <v>35</v>
      </c>
      <c r="D141" s="107" t="s">
        <v>35</v>
      </c>
      <c r="E141" s="108" t="s">
        <v>1091</v>
      </c>
      <c r="F141" s="14">
        <f>G141+H141</f>
        <v>471672.4</v>
      </c>
      <c r="G141" s="14">
        <f>G143+G146+G149+G152+G155+G158</f>
        <v>471672.4</v>
      </c>
      <c r="H141" s="14">
        <f>H143+H146+H149+H152+H155+H158</f>
        <v>0</v>
      </c>
    </row>
    <row r="142" spans="1:8">
      <c r="A142" s="109"/>
      <c r="B142" s="107"/>
      <c r="C142" s="107"/>
      <c r="D142" s="107"/>
      <c r="E142" s="110" t="s">
        <v>195</v>
      </c>
      <c r="F142" s="1"/>
      <c r="G142" s="1"/>
      <c r="H142" s="1"/>
    </row>
    <row r="143" spans="1:8">
      <c r="A143" s="109">
        <v>2510</v>
      </c>
      <c r="B143" s="107" t="s">
        <v>42</v>
      </c>
      <c r="C143" s="107" t="s">
        <v>36</v>
      </c>
      <c r="D143" s="107" t="s">
        <v>35</v>
      </c>
      <c r="E143" s="111" t="s">
        <v>286</v>
      </c>
      <c r="F143" s="1">
        <f>G143+H143</f>
        <v>471672.4</v>
      </c>
      <c r="G143" s="1">
        <f>G145</f>
        <v>471672.4</v>
      </c>
      <c r="H143" s="1">
        <f>H145</f>
        <v>0</v>
      </c>
    </row>
    <row r="144" spans="1:8" s="12" customFormat="1">
      <c r="A144" s="109"/>
      <c r="B144" s="107"/>
      <c r="C144" s="107"/>
      <c r="D144" s="107"/>
      <c r="E144" s="110" t="s">
        <v>187</v>
      </c>
      <c r="F144" s="1"/>
      <c r="G144" s="29"/>
      <c r="H144" s="29"/>
    </row>
    <row r="145" spans="1:8">
      <c r="A145" s="109">
        <v>2511</v>
      </c>
      <c r="B145" s="112" t="s">
        <v>42</v>
      </c>
      <c r="C145" s="112" t="s">
        <v>36</v>
      </c>
      <c r="D145" s="112" t="s">
        <v>36</v>
      </c>
      <c r="E145" s="110" t="s">
        <v>286</v>
      </c>
      <c r="F145" s="1">
        <f>G145+H145</f>
        <v>471672.4</v>
      </c>
      <c r="G145" s="1">
        <v>471672.4</v>
      </c>
      <c r="H145" s="1"/>
    </row>
    <row r="146" spans="1:8">
      <c r="A146" s="109">
        <v>2520</v>
      </c>
      <c r="B146" s="107" t="s">
        <v>42</v>
      </c>
      <c r="C146" s="107" t="s">
        <v>37</v>
      </c>
      <c r="D146" s="107" t="s">
        <v>35</v>
      </c>
      <c r="E146" s="111" t="s">
        <v>287</v>
      </c>
      <c r="F146" s="1">
        <f>G146+H146</f>
        <v>0</v>
      </c>
      <c r="G146" s="1">
        <f>G148</f>
        <v>0</v>
      </c>
      <c r="H146" s="1">
        <f>H148</f>
        <v>0</v>
      </c>
    </row>
    <row r="147" spans="1:8" s="12" customFormat="1">
      <c r="A147" s="109"/>
      <c r="B147" s="107"/>
      <c r="C147" s="107"/>
      <c r="D147" s="107"/>
      <c r="E147" s="110" t="s">
        <v>187</v>
      </c>
      <c r="F147" s="1"/>
      <c r="G147" s="29"/>
      <c r="H147" s="29"/>
    </row>
    <row r="148" spans="1:8">
      <c r="A148" s="109">
        <v>2521</v>
      </c>
      <c r="B148" s="112" t="s">
        <v>42</v>
      </c>
      <c r="C148" s="112" t="s">
        <v>37</v>
      </c>
      <c r="D148" s="112" t="s">
        <v>36</v>
      </c>
      <c r="E148" s="110" t="s">
        <v>288</v>
      </c>
      <c r="F148" s="1">
        <f>G148+H148</f>
        <v>0</v>
      </c>
      <c r="G148" s="1"/>
      <c r="H148" s="1"/>
    </row>
    <row r="149" spans="1:8">
      <c r="A149" s="109">
        <v>2530</v>
      </c>
      <c r="B149" s="107" t="s">
        <v>42</v>
      </c>
      <c r="C149" s="107" t="s">
        <v>38</v>
      </c>
      <c r="D149" s="107" t="s">
        <v>35</v>
      </c>
      <c r="E149" s="111" t="s">
        <v>289</v>
      </c>
      <c r="F149" s="1">
        <f>G149+H149</f>
        <v>0</v>
      </c>
      <c r="G149" s="1">
        <f>G151</f>
        <v>0</v>
      </c>
      <c r="H149" s="1">
        <f>H151</f>
        <v>0</v>
      </c>
    </row>
    <row r="150" spans="1:8" s="12" customFormat="1">
      <c r="A150" s="109"/>
      <c r="B150" s="107"/>
      <c r="C150" s="107"/>
      <c r="D150" s="107"/>
      <c r="E150" s="110" t="s">
        <v>187</v>
      </c>
      <c r="F150" s="1"/>
      <c r="G150" s="29"/>
      <c r="H150" s="29"/>
    </row>
    <row r="151" spans="1:8">
      <c r="A151" s="109">
        <v>2531</v>
      </c>
      <c r="B151" s="112" t="s">
        <v>42</v>
      </c>
      <c r="C151" s="112" t="s">
        <v>38</v>
      </c>
      <c r="D151" s="112" t="s">
        <v>36</v>
      </c>
      <c r="E151" s="110" t="s">
        <v>289</v>
      </c>
      <c r="F151" s="1">
        <f>G151+H151</f>
        <v>0</v>
      </c>
      <c r="G151" s="1"/>
      <c r="H151" s="1"/>
    </row>
    <row r="152" spans="1:8">
      <c r="A152" s="109">
        <v>2540</v>
      </c>
      <c r="B152" s="107" t="s">
        <v>42</v>
      </c>
      <c r="C152" s="107" t="s">
        <v>193</v>
      </c>
      <c r="D152" s="107" t="s">
        <v>35</v>
      </c>
      <c r="E152" s="111" t="s">
        <v>290</v>
      </c>
      <c r="F152" s="1">
        <f>G152+H152</f>
        <v>0</v>
      </c>
      <c r="G152" s="1">
        <f>G154</f>
        <v>0</v>
      </c>
      <c r="H152" s="1">
        <f>H154</f>
        <v>0</v>
      </c>
    </row>
    <row r="153" spans="1:8" s="12" customFormat="1">
      <c r="A153" s="109"/>
      <c r="B153" s="107"/>
      <c r="C153" s="107"/>
      <c r="D153" s="107"/>
      <c r="E153" s="110" t="s">
        <v>187</v>
      </c>
      <c r="F153" s="1"/>
      <c r="G153" s="29"/>
      <c r="H153" s="29"/>
    </row>
    <row r="154" spans="1:8">
      <c r="A154" s="109">
        <v>2541</v>
      </c>
      <c r="B154" s="112" t="s">
        <v>42</v>
      </c>
      <c r="C154" s="112" t="s">
        <v>193</v>
      </c>
      <c r="D154" s="112" t="s">
        <v>36</v>
      </c>
      <c r="E154" s="110" t="s">
        <v>290</v>
      </c>
      <c r="F154" s="1">
        <f>G154+H154</f>
        <v>0</v>
      </c>
      <c r="G154" s="1"/>
      <c r="H154" s="1"/>
    </row>
    <row r="155" spans="1:8" ht="22.8">
      <c r="A155" s="109">
        <v>2550</v>
      </c>
      <c r="B155" s="107" t="s">
        <v>42</v>
      </c>
      <c r="C155" s="107" t="s">
        <v>194</v>
      </c>
      <c r="D155" s="107" t="s">
        <v>35</v>
      </c>
      <c r="E155" s="111" t="s">
        <v>291</v>
      </c>
      <c r="F155" s="1">
        <f>G155+H155</f>
        <v>0</v>
      </c>
      <c r="G155" s="1">
        <f>G157</f>
        <v>0</v>
      </c>
      <c r="H155" s="1">
        <f>H157</f>
        <v>0</v>
      </c>
    </row>
    <row r="156" spans="1:8" s="12" customFormat="1">
      <c r="A156" s="109"/>
      <c r="B156" s="107"/>
      <c r="C156" s="107"/>
      <c r="D156" s="107"/>
      <c r="E156" s="110" t="s">
        <v>187</v>
      </c>
      <c r="F156" s="1"/>
      <c r="G156" s="29"/>
      <c r="H156" s="29"/>
    </row>
    <row r="157" spans="1:8" ht="22.8">
      <c r="A157" s="109">
        <v>2551</v>
      </c>
      <c r="B157" s="112" t="s">
        <v>42</v>
      </c>
      <c r="C157" s="112" t="s">
        <v>194</v>
      </c>
      <c r="D157" s="112" t="s">
        <v>36</v>
      </c>
      <c r="E157" s="110" t="s">
        <v>291</v>
      </c>
      <c r="F157" s="1">
        <f>G157+H157</f>
        <v>0</v>
      </c>
      <c r="G157" s="1"/>
      <c r="H157" s="1"/>
    </row>
    <row r="158" spans="1:8" ht="22.8">
      <c r="A158" s="109">
        <v>2560</v>
      </c>
      <c r="B158" s="107" t="s">
        <v>42</v>
      </c>
      <c r="C158" s="107" t="s">
        <v>211</v>
      </c>
      <c r="D158" s="107" t="s">
        <v>35</v>
      </c>
      <c r="E158" s="111" t="s">
        <v>292</v>
      </c>
      <c r="F158" s="1">
        <f>G158+H158</f>
        <v>0</v>
      </c>
      <c r="G158" s="1">
        <f>G160</f>
        <v>0</v>
      </c>
      <c r="H158" s="1">
        <f>H160</f>
        <v>0</v>
      </c>
    </row>
    <row r="159" spans="1:8" s="12" customFormat="1">
      <c r="A159" s="109"/>
      <c r="B159" s="107"/>
      <c r="C159" s="107"/>
      <c r="D159" s="107"/>
      <c r="E159" s="110" t="s">
        <v>187</v>
      </c>
      <c r="F159" s="1"/>
      <c r="G159" s="29"/>
      <c r="H159" s="29"/>
    </row>
    <row r="160" spans="1:8">
      <c r="A160" s="109">
        <v>2561</v>
      </c>
      <c r="B160" s="112" t="s">
        <v>42</v>
      </c>
      <c r="C160" s="112" t="s">
        <v>211</v>
      </c>
      <c r="D160" s="112" t="s">
        <v>36</v>
      </c>
      <c r="E160" s="110" t="s">
        <v>292</v>
      </c>
      <c r="F160" s="1">
        <f>G160+H160</f>
        <v>0</v>
      </c>
      <c r="G160" s="1"/>
      <c r="H160" s="1"/>
    </row>
    <row r="161" spans="1:8" s="11" customFormat="1" ht="50.4">
      <c r="A161" s="106">
        <v>2600</v>
      </c>
      <c r="B161" s="107" t="s">
        <v>43</v>
      </c>
      <c r="C161" s="107" t="s">
        <v>35</v>
      </c>
      <c r="D161" s="107" t="s">
        <v>35</v>
      </c>
      <c r="E161" s="108" t="s">
        <v>1092</v>
      </c>
      <c r="F161" s="14">
        <f>G161+H161</f>
        <v>563507.1</v>
      </c>
      <c r="G161" s="14">
        <f>G163+G166+G169+G172+G175+G178</f>
        <v>103980.4</v>
      </c>
      <c r="H161" s="14">
        <f>H163+H166+H169+H172+H175+H178</f>
        <v>459526.7</v>
      </c>
    </row>
    <row r="162" spans="1:8">
      <c r="A162" s="109"/>
      <c r="B162" s="107"/>
      <c r="C162" s="107"/>
      <c r="D162" s="107"/>
      <c r="E162" s="110" t="s">
        <v>195</v>
      </c>
      <c r="F162" s="1"/>
      <c r="G162" s="1"/>
      <c r="H162" s="1"/>
    </row>
    <row r="163" spans="1:8">
      <c r="A163" s="109">
        <v>2610</v>
      </c>
      <c r="B163" s="107" t="s">
        <v>43</v>
      </c>
      <c r="C163" s="107" t="s">
        <v>36</v>
      </c>
      <c r="D163" s="107" t="s">
        <v>35</v>
      </c>
      <c r="E163" s="111" t="s">
        <v>293</v>
      </c>
      <c r="F163" s="1">
        <f>G163+H163</f>
        <v>0</v>
      </c>
      <c r="G163" s="1">
        <f>G165</f>
        <v>0</v>
      </c>
      <c r="H163" s="1">
        <f>H165</f>
        <v>0</v>
      </c>
    </row>
    <row r="164" spans="1:8" s="12" customFormat="1">
      <c r="A164" s="109"/>
      <c r="B164" s="107"/>
      <c r="C164" s="107"/>
      <c r="D164" s="107"/>
      <c r="E164" s="110" t="s">
        <v>187</v>
      </c>
      <c r="F164" s="1"/>
      <c r="G164" s="29"/>
      <c r="H164" s="29"/>
    </row>
    <row r="165" spans="1:8">
      <c r="A165" s="109">
        <v>2611</v>
      </c>
      <c r="B165" s="112" t="s">
        <v>43</v>
      </c>
      <c r="C165" s="112" t="s">
        <v>36</v>
      </c>
      <c r="D165" s="112" t="s">
        <v>36</v>
      </c>
      <c r="E165" s="110" t="s">
        <v>294</v>
      </c>
      <c r="F165" s="1">
        <f>G165+H165</f>
        <v>0</v>
      </c>
      <c r="G165" s="1"/>
      <c r="H165" s="1"/>
    </row>
    <row r="166" spans="1:8">
      <c r="A166" s="109">
        <v>2620</v>
      </c>
      <c r="B166" s="107" t="s">
        <v>43</v>
      </c>
      <c r="C166" s="107" t="s">
        <v>37</v>
      </c>
      <c r="D166" s="107" t="s">
        <v>35</v>
      </c>
      <c r="E166" s="111" t="s">
        <v>295</v>
      </c>
      <c r="F166" s="1">
        <f>G166+H166</f>
        <v>0</v>
      </c>
      <c r="G166" s="1">
        <f>G168</f>
        <v>0</v>
      </c>
      <c r="H166" s="1">
        <f>H168</f>
        <v>0</v>
      </c>
    </row>
    <row r="167" spans="1:8" s="12" customFormat="1">
      <c r="A167" s="109"/>
      <c r="B167" s="107"/>
      <c r="C167" s="107"/>
      <c r="D167" s="107"/>
      <c r="E167" s="110" t="s">
        <v>187</v>
      </c>
      <c r="F167" s="1"/>
      <c r="G167" s="29"/>
      <c r="H167" s="29"/>
    </row>
    <row r="168" spans="1:8">
      <c r="A168" s="109">
        <v>2621</v>
      </c>
      <c r="B168" s="112" t="s">
        <v>43</v>
      </c>
      <c r="C168" s="112" t="s">
        <v>37</v>
      </c>
      <c r="D168" s="112" t="s">
        <v>36</v>
      </c>
      <c r="E168" s="110" t="s">
        <v>295</v>
      </c>
      <c r="F168" s="1">
        <f>G168+H168</f>
        <v>0</v>
      </c>
      <c r="G168" s="1"/>
      <c r="H168" s="1"/>
    </row>
    <row r="169" spans="1:8">
      <c r="A169" s="109">
        <v>2630</v>
      </c>
      <c r="B169" s="107" t="s">
        <v>43</v>
      </c>
      <c r="C169" s="107" t="s">
        <v>38</v>
      </c>
      <c r="D169" s="107" t="s">
        <v>35</v>
      </c>
      <c r="E169" s="111" t="s">
        <v>296</v>
      </c>
      <c r="F169" s="1">
        <f>G169+H169</f>
        <v>78813.3</v>
      </c>
      <c r="G169" s="1">
        <f>G171</f>
        <v>3000</v>
      </c>
      <c r="H169" s="1">
        <f>H171</f>
        <v>75813.3</v>
      </c>
    </row>
    <row r="170" spans="1:8" s="12" customFormat="1">
      <c r="A170" s="109"/>
      <c r="B170" s="107"/>
      <c r="C170" s="107"/>
      <c r="D170" s="107"/>
      <c r="E170" s="110" t="s">
        <v>187</v>
      </c>
      <c r="F170" s="1"/>
      <c r="G170" s="29"/>
      <c r="H170" s="29"/>
    </row>
    <row r="171" spans="1:8">
      <c r="A171" s="109">
        <v>2631</v>
      </c>
      <c r="B171" s="112" t="s">
        <v>43</v>
      </c>
      <c r="C171" s="112" t="s">
        <v>38</v>
      </c>
      <c r="D171" s="112" t="s">
        <v>36</v>
      </c>
      <c r="E171" s="110" t="s">
        <v>297</v>
      </c>
      <c r="F171" s="1">
        <f>G171+H171</f>
        <v>78813.3</v>
      </c>
      <c r="G171" s="1">
        <v>3000</v>
      </c>
      <c r="H171" s="1">
        <v>75813.3</v>
      </c>
    </row>
    <row r="172" spans="1:8">
      <c r="A172" s="109">
        <v>2640</v>
      </c>
      <c r="B172" s="107" t="s">
        <v>43</v>
      </c>
      <c r="C172" s="107" t="s">
        <v>193</v>
      </c>
      <c r="D172" s="107" t="s">
        <v>35</v>
      </c>
      <c r="E172" s="111" t="s">
        <v>298</v>
      </c>
      <c r="F172" s="1">
        <f>G172+H172</f>
        <v>96000</v>
      </c>
      <c r="G172" s="1">
        <f>G174</f>
        <v>96000</v>
      </c>
      <c r="H172" s="1">
        <f>H174</f>
        <v>0</v>
      </c>
    </row>
    <row r="173" spans="1:8" s="12" customFormat="1">
      <c r="A173" s="109"/>
      <c r="B173" s="107"/>
      <c r="C173" s="107"/>
      <c r="D173" s="107"/>
      <c r="E173" s="110" t="s">
        <v>187</v>
      </c>
      <c r="F173" s="1"/>
      <c r="G173" s="29"/>
      <c r="H173" s="29"/>
    </row>
    <row r="174" spans="1:8">
      <c r="A174" s="109">
        <v>2641</v>
      </c>
      <c r="B174" s="112" t="s">
        <v>43</v>
      </c>
      <c r="C174" s="112" t="s">
        <v>193</v>
      </c>
      <c r="D174" s="112" t="s">
        <v>36</v>
      </c>
      <c r="E174" s="110" t="s">
        <v>299</v>
      </c>
      <c r="F174" s="1">
        <f>G174+H174</f>
        <v>96000</v>
      </c>
      <c r="G174" s="1">
        <v>96000</v>
      </c>
      <c r="H174" s="1"/>
    </row>
    <row r="175" spans="1:8" ht="34.200000000000003">
      <c r="A175" s="109">
        <v>2650</v>
      </c>
      <c r="B175" s="107" t="s">
        <v>43</v>
      </c>
      <c r="C175" s="107" t="s">
        <v>194</v>
      </c>
      <c r="D175" s="107" t="s">
        <v>35</v>
      </c>
      <c r="E175" s="111" t="s">
        <v>300</v>
      </c>
      <c r="F175" s="1">
        <f>G175+H175</f>
        <v>0</v>
      </c>
      <c r="G175" s="1">
        <f>G177</f>
        <v>0</v>
      </c>
      <c r="H175" s="1">
        <f>H177</f>
        <v>0</v>
      </c>
    </row>
    <row r="176" spans="1:8" s="12" customFormat="1">
      <c r="A176" s="109"/>
      <c r="B176" s="107"/>
      <c r="C176" s="107"/>
      <c r="D176" s="107"/>
      <c r="E176" s="110" t="s">
        <v>187</v>
      </c>
      <c r="F176" s="1"/>
      <c r="G176" s="29"/>
      <c r="H176" s="29"/>
    </row>
    <row r="177" spans="1:8" ht="22.8">
      <c r="A177" s="109">
        <v>2651</v>
      </c>
      <c r="B177" s="112" t="s">
        <v>43</v>
      </c>
      <c r="C177" s="112" t="s">
        <v>194</v>
      </c>
      <c r="D177" s="112" t="s">
        <v>36</v>
      </c>
      <c r="E177" s="110" t="s">
        <v>300</v>
      </c>
      <c r="F177" s="1">
        <f>G177+H177</f>
        <v>0</v>
      </c>
      <c r="G177" s="1"/>
      <c r="H177" s="1"/>
    </row>
    <row r="178" spans="1:8" ht="22.8">
      <c r="A178" s="109">
        <v>2660</v>
      </c>
      <c r="B178" s="107" t="s">
        <v>43</v>
      </c>
      <c r="C178" s="107" t="s">
        <v>211</v>
      </c>
      <c r="D178" s="107" t="s">
        <v>35</v>
      </c>
      <c r="E178" s="111" t="s">
        <v>301</v>
      </c>
      <c r="F178" s="1">
        <f>G178+H178</f>
        <v>388693.80000000005</v>
      </c>
      <c r="G178" s="1">
        <f>G180</f>
        <v>4980.3999999999996</v>
      </c>
      <c r="H178" s="1">
        <f>H180</f>
        <v>383713.4</v>
      </c>
    </row>
    <row r="179" spans="1:8" s="12" customFormat="1">
      <c r="A179" s="109"/>
      <c r="B179" s="107"/>
      <c r="C179" s="107"/>
      <c r="D179" s="107"/>
      <c r="E179" s="110" t="s">
        <v>187</v>
      </c>
      <c r="F179" s="1"/>
      <c r="G179" s="29"/>
      <c r="H179" s="29"/>
    </row>
    <row r="180" spans="1:8" ht="22.8">
      <c r="A180" s="109">
        <v>2661</v>
      </c>
      <c r="B180" s="112" t="s">
        <v>43</v>
      </c>
      <c r="C180" s="112" t="s">
        <v>211</v>
      </c>
      <c r="D180" s="112" t="s">
        <v>36</v>
      </c>
      <c r="E180" s="110" t="s">
        <v>301</v>
      </c>
      <c r="F180" s="55">
        <f>G180+H180</f>
        <v>388693.80000000005</v>
      </c>
      <c r="G180" s="1">
        <v>4980.3999999999996</v>
      </c>
      <c r="H180" s="1">
        <v>383713.4</v>
      </c>
    </row>
    <row r="181" spans="1:8" s="11" customFormat="1" ht="34.200000000000003">
      <c r="A181" s="106">
        <v>2700</v>
      </c>
      <c r="B181" s="107" t="s">
        <v>44</v>
      </c>
      <c r="C181" s="107" t="s">
        <v>35</v>
      </c>
      <c r="D181" s="107" t="s">
        <v>35</v>
      </c>
      <c r="E181" s="114" t="s">
        <v>302</v>
      </c>
      <c r="F181" s="14">
        <f>G181+H181</f>
        <v>0</v>
      </c>
      <c r="G181" s="14">
        <f>G183+G188+G194+G200+G203+G206</f>
        <v>0</v>
      </c>
      <c r="H181" s="14">
        <f>H183+H188+H194+H200+H203+H206</f>
        <v>0</v>
      </c>
    </row>
    <row r="182" spans="1:8">
      <c r="A182" s="109"/>
      <c r="B182" s="107"/>
      <c r="C182" s="107"/>
      <c r="D182" s="107"/>
      <c r="E182" s="110" t="s">
        <v>195</v>
      </c>
      <c r="F182" s="1"/>
      <c r="G182" s="1"/>
      <c r="H182" s="1"/>
    </row>
    <row r="183" spans="1:8">
      <c r="A183" s="109">
        <v>2710</v>
      </c>
      <c r="B183" s="107" t="s">
        <v>44</v>
      </c>
      <c r="C183" s="107" t="s">
        <v>36</v>
      </c>
      <c r="D183" s="107" t="s">
        <v>35</v>
      </c>
      <c r="E183" s="111" t="s">
        <v>303</v>
      </c>
      <c r="F183" s="1">
        <f>G183+H183</f>
        <v>0</v>
      </c>
      <c r="G183" s="1">
        <f>G185+G186+G187</f>
        <v>0</v>
      </c>
      <c r="H183" s="1">
        <f>H185+H186+H187</f>
        <v>0</v>
      </c>
    </row>
    <row r="184" spans="1:8" s="12" customFormat="1">
      <c r="A184" s="109"/>
      <c r="B184" s="107"/>
      <c r="C184" s="107"/>
      <c r="D184" s="107"/>
      <c r="E184" s="110" t="s">
        <v>187</v>
      </c>
      <c r="F184" s="1"/>
      <c r="G184" s="29"/>
      <c r="H184" s="29"/>
    </row>
    <row r="185" spans="1:8">
      <c r="A185" s="109">
        <v>2711</v>
      </c>
      <c r="B185" s="112" t="s">
        <v>44</v>
      </c>
      <c r="C185" s="112" t="s">
        <v>36</v>
      </c>
      <c r="D185" s="112" t="s">
        <v>36</v>
      </c>
      <c r="E185" s="110" t="s">
        <v>304</v>
      </c>
      <c r="F185" s="1">
        <f>G185+H185</f>
        <v>0</v>
      </c>
      <c r="G185" s="1"/>
      <c r="H185" s="1"/>
    </row>
    <row r="186" spans="1:8">
      <c r="A186" s="109">
        <v>2712</v>
      </c>
      <c r="B186" s="112" t="s">
        <v>44</v>
      </c>
      <c r="C186" s="112" t="s">
        <v>36</v>
      </c>
      <c r="D186" s="112" t="s">
        <v>37</v>
      </c>
      <c r="E186" s="110" t="s">
        <v>305</v>
      </c>
      <c r="F186" s="1">
        <f>G186+H186</f>
        <v>0</v>
      </c>
      <c r="G186" s="1"/>
      <c r="H186" s="1"/>
    </row>
    <row r="187" spans="1:8">
      <c r="A187" s="109">
        <v>2713</v>
      </c>
      <c r="B187" s="112" t="s">
        <v>44</v>
      </c>
      <c r="C187" s="112" t="s">
        <v>36</v>
      </c>
      <c r="D187" s="112" t="s">
        <v>38</v>
      </c>
      <c r="E187" s="110" t="s">
        <v>306</v>
      </c>
      <c r="F187" s="1">
        <f>G187+H187</f>
        <v>0</v>
      </c>
      <c r="G187" s="1"/>
      <c r="H187" s="1"/>
    </row>
    <row r="188" spans="1:8">
      <c r="A188" s="109">
        <v>2720</v>
      </c>
      <c r="B188" s="107" t="s">
        <v>44</v>
      </c>
      <c r="C188" s="107" t="s">
        <v>37</v>
      </c>
      <c r="D188" s="107" t="s">
        <v>35</v>
      </c>
      <c r="E188" s="111" t="s">
        <v>307</v>
      </c>
      <c r="F188" s="1">
        <f>G188+H188</f>
        <v>0</v>
      </c>
      <c r="G188" s="1">
        <f>G190+G191+G192+G193</f>
        <v>0</v>
      </c>
      <c r="H188" s="1">
        <f>H190+H191+H192+H193</f>
        <v>0</v>
      </c>
    </row>
    <row r="189" spans="1:8" s="12" customFormat="1">
      <c r="A189" s="109"/>
      <c r="B189" s="107"/>
      <c r="C189" s="107"/>
      <c r="D189" s="107"/>
      <c r="E189" s="110" t="s">
        <v>187</v>
      </c>
      <c r="F189" s="1"/>
      <c r="G189" s="29"/>
      <c r="H189" s="29"/>
    </row>
    <row r="190" spans="1:8">
      <c r="A190" s="109">
        <v>2721</v>
      </c>
      <c r="B190" s="112" t="s">
        <v>44</v>
      </c>
      <c r="C190" s="112" t="s">
        <v>37</v>
      </c>
      <c r="D190" s="112" t="s">
        <v>36</v>
      </c>
      <c r="E190" s="110" t="s">
        <v>308</v>
      </c>
      <c r="F190" s="1">
        <f>G190+H190</f>
        <v>0</v>
      </c>
      <c r="G190" s="1"/>
      <c r="H190" s="1"/>
    </row>
    <row r="191" spans="1:8">
      <c r="A191" s="109">
        <v>2722</v>
      </c>
      <c r="B191" s="112" t="s">
        <v>44</v>
      </c>
      <c r="C191" s="112" t="s">
        <v>37</v>
      </c>
      <c r="D191" s="112" t="s">
        <v>37</v>
      </c>
      <c r="E191" s="110" t="s">
        <v>309</v>
      </c>
      <c r="F191" s="1">
        <f>G191+H191</f>
        <v>0</v>
      </c>
      <c r="G191" s="1"/>
      <c r="H191" s="1"/>
    </row>
    <row r="192" spans="1:8">
      <c r="A192" s="109">
        <v>2723</v>
      </c>
      <c r="B192" s="112" t="s">
        <v>44</v>
      </c>
      <c r="C192" s="112" t="s">
        <v>37</v>
      </c>
      <c r="D192" s="112" t="s">
        <v>38</v>
      </c>
      <c r="E192" s="110" t="s">
        <v>310</v>
      </c>
      <c r="F192" s="1">
        <f>G192+H192</f>
        <v>0</v>
      </c>
      <c r="G192" s="1"/>
      <c r="H192" s="1"/>
    </row>
    <row r="193" spans="1:8">
      <c r="A193" s="109">
        <v>2724</v>
      </c>
      <c r="B193" s="112" t="s">
        <v>44</v>
      </c>
      <c r="C193" s="112" t="s">
        <v>37</v>
      </c>
      <c r="D193" s="112" t="s">
        <v>193</v>
      </c>
      <c r="E193" s="110" t="s">
        <v>311</v>
      </c>
      <c r="F193" s="1">
        <f>G193+H193</f>
        <v>0</v>
      </c>
      <c r="G193" s="1"/>
      <c r="H193" s="1"/>
    </row>
    <row r="194" spans="1:8">
      <c r="A194" s="109">
        <v>2730</v>
      </c>
      <c r="B194" s="107" t="s">
        <v>44</v>
      </c>
      <c r="C194" s="107" t="s">
        <v>38</v>
      </c>
      <c r="D194" s="107" t="s">
        <v>35</v>
      </c>
      <c r="E194" s="111" t="s">
        <v>312</v>
      </c>
      <c r="F194" s="1">
        <f>G194+H194</f>
        <v>0</v>
      </c>
      <c r="G194" s="1">
        <f>G196+G197+G198+G199</f>
        <v>0</v>
      </c>
      <c r="H194" s="1">
        <f>H196+H197+H198+H199</f>
        <v>0</v>
      </c>
    </row>
    <row r="195" spans="1:8" s="12" customFormat="1">
      <c r="A195" s="109"/>
      <c r="B195" s="107"/>
      <c r="C195" s="107"/>
      <c r="D195" s="107"/>
      <c r="E195" s="110" t="s">
        <v>187</v>
      </c>
      <c r="F195" s="1"/>
      <c r="G195" s="29"/>
      <c r="H195" s="29"/>
    </row>
    <row r="196" spans="1:8">
      <c r="A196" s="109">
        <v>2731</v>
      </c>
      <c r="B196" s="112" t="s">
        <v>44</v>
      </c>
      <c r="C196" s="112" t="s">
        <v>38</v>
      </c>
      <c r="D196" s="112" t="s">
        <v>36</v>
      </c>
      <c r="E196" s="110" t="s">
        <v>313</v>
      </c>
      <c r="F196" s="1">
        <f>G196+H196</f>
        <v>0</v>
      </c>
      <c r="G196" s="1"/>
      <c r="H196" s="1"/>
    </row>
    <row r="197" spans="1:8">
      <c r="A197" s="109">
        <v>2732</v>
      </c>
      <c r="B197" s="112" t="s">
        <v>44</v>
      </c>
      <c r="C197" s="112" t="s">
        <v>38</v>
      </c>
      <c r="D197" s="112" t="s">
        <v>37</v>
      </c>
      <c r="E197" s="110" t="s">
        <v>314</v>
      </c>
      <c r="F197" s="1">
        <f>G197+H197</f>
        <v>0</v>
      </c>
      <c r="G197" s="1"/>
      <c r="H197" s="1"/>
    </row>
    <row r="198" spans="1:8">
      <c r="A198" s="109">
        <v>2733</v>
      </c>
      <c r="B198" s="112" t="s">
        <v>44</v>
      </c>
      <c r="C198" s="112" t="s">
        <v>38</v>
      </c>
      <c r="D198" s="112" t="s">
        <v>38</v>
      </c>
      <c r="E198" s="110" t="s">
        <v>315</v>
      </c>
      <c r="F198" s="1">
        <f>G198+H198</f>
        <v>0</v>
      </c>
      <c r="G198" s="1"/>
      <c r="H198" s="1"/>
    </row>
    <row r="199" spans="1:8" ht="22.8">
      <c r="A199" s="109">
        <v>2734</v>
      </c>
      <c r="B199" s="112" t="s">
        <v>44</v>
      </c>
      <c r="C199" s="112" t="s">
        <v>38</v>
      </c>
      <c r="D199" s="112" t="s">
        <v>193</v>
      </c>
      <c r="E199" s="110" t="s">
        <v>316</v>
      </c>
      <c r="F199" s="1">
        <f>G199+H199</f>
        <v>0</v>
      </c>
      <c r="G199" s="1"/>
      <c r="H199" s="1"/>
    </row>
    <row r="200" spans="1:8">
      <c r="A200" s="109">
        <v>2740</v>
      </c>
      <c r="B200" s="107" t="s">
        <v>44</v>
      </c>
      <c r="C200" s="107" t="s">
        <v>193</v>
      </c>
      <c r="D200" s="107" t="s">
        <v>35</v>
      </c>
      <c r="E200" s="111" t="s">
        <v>317</v>
      </c>
      <c r="F200" s="1">
        <f>G200+H200</f>
        <v>0</v>
      </c>
      <c r="G200" s="1">
        <f>G202</f>
        <v>0</v>
      </c>
      <c r="H200" s="1">
        <f>H202</f>
        <v>0</v>
      </c>
    </row>
    <row r="201" spans="1:8" s="12" customFormat="1">
      <c r="A201" s="109"/>
      <c r="B201" s="107"/>
      <c r="C201" s="107"/>
      <c r="D201" s="107"/>
      <c r="E201" s="110" t="s">
        <v>187</v>
      </c>
      <c r="F201" s="1"/>
      <c r="G201" s="29"/>
      <c r="H201" s="29"/>
    </row>
    <row r="202" spans="1:8">
      <c r="A202" s="109">
        <v>2741</v>
      </c>
      <c r="B202" s="112" t="s">
        <v>44</v>
      </c>
      <c r="C202" s="112" t="s">
        <v>193</v>
      </c>
      <c r="D202" s="112" t="s">
        <v>36</v>
      </c>
      <c r="E202" s="110" t="s">
        <v>317</v>
      </c>
      <c r="F202" s="1">
        <f>G202+H202</f>
        <v>0</v>
      </c>
      <c r="G202" s="1"/>
      <c r="H202" s="1"/>
    </row>
    <row r="203" spans="1:8" ht="22.8">
      <c r="A203" s="109">
        <v>2750</v>
      </c>
      <c r="B203" s="107" t="s">
        <v>44</v>
      </c>
      <c r="C203" s="107" t="s">
        <v>194</v>
      </c>
      <c r="D203" s="107" t="s">
        <v>35</v>
      </c>
      <c r="E203" s="111" t="s">
        <v>318</v>
      </c>
      <c r="F203" s="1">
        <f>G203+H203</f>
        <v>0</v>
      </c>
      <c r="G203" s="1">
        <f>G205</f>
        <v>0</v>
      </c>
      <c r="H203" s="1">
        <f>H205</f>
        <v>0</v>
      </c>
    </row>
    <row r="204" spans="1:8" s="12" customFormat="1">
      <c r="A204" s="109"/>
      <c r="B204" s="107"/>
      <c r="C204" s="107"/>
      <c r="D204" s="107"/>
      <c r="E204" s="110" t="s">
        <v>187</v>
      </c>
      <c r="F204" s="1"/>
      <c r="G204" s="29"/>
      <c r="H204" s="29"/>
    </row>
    <row r="205" spans="1:8" ht="22.8">
      <c r="A205" s="109">
        <v>2751</v>
      </c>
      <c r="B205" s="112" t="s">
        <v>44</v>
      </c>
      <c r="C205" s="112" t="s">
        <v>194</v>
      </c>
      <c r="D205" s="112" t="s">
        <v>36</v>
      </c>
      <c r="E205" s="110" t="s">
        <v>318</v>
      </c>
      <c r="F205" s="1">
        <f>G205+H205</f>
        <v>0</v>
      </c>
      <c r="G205" s="1"/>
      <c r="H205" s="1"/>
    </row>
    <row r="206" spans="1:8">
      <c r="A206" s="109">
        <v>2760</v>
      </c>
      <c r="B206" s="107" t="s">
        <v>44</v>
      </c>
      <c r="C206" s="107" t="s">
        <v>211</v>
      </c>
      <c r="D206" s="107" t="s">
        <v>35</v>
      </c>
      <c r="E206" s="111" t="s">
        <v>319</v>
      </c>
      <c r="F206" s="1">
        <f>G206+H206</f>
        <v>0</v>
      </c>
      <c r="G206" s="1">
        <f>G208+G209</f>
        <v>0</v>
      </c>
      <c r="H206" s="1">
        <f>H208+H209</f>
        <v>0</v>
      </c>
    </row>
    <row r="207" spans="1:8" s="12" customFormat="1">
      <c r="A207" s="109"/>
      <c r="B207" s="107"/>
      <c r="C207" s="107"/>
      <c r="D207" s="107"/>
      <c r="E207" s="110" t="s">
        <v>187</v>
      </c>
      <c r="F207" s="1"/>
      <c r="G207" s="29"/>
      <c r="H207" s="29"/>
    </row>
    <row r="208" spans="1:8">
      <c r="A208" s="109">
        <v>2761</v>
      </c>
      <c r="B208" s="112" t="s">
        <v>44</v>
      </c>
      <c r="C208" s="112" t="s">
        <v>211</v>
      </c>
      <c r="D208" s="112" t="s">
        <v>36</v>
      </c>
      <c r="E208" s="110" t="s">
        <v>320</v>
      </c>
      <c r="F208" s="1">
        <f>G208+H208</f>
        <v>0</v>
      </c>
      <c r="G208" s="1"/>
      <c r="H208" s="1"/>
    </row>
    <row r="209" spans="1:8">
      <c r="A209" s="109">
        <v>2762</v>
      </c>
      <c r="B209" s="112" t="s">
        <v>44</v>
      </c>
      <c r="C209" s="112" t="s">
        <v>211</v>
      </c>
      <c r="D209" s="112" t="s">
        <v>37</v>
      </c>
      <c r="E209" s="110" t="s">
        <v>319</v>
      </c>
      <c r="F209" s="1">
        <f>G209+H209</f>
        <v>0</v>
      </c>
      <c r="G209" s="1"/>
      <c r="H209" s="1"/>
    </row>
    <row r="210" spans="1:8" s="11" customFormat="1" ht="34.200000000000003">
      <c r="A210" s="106">
        <v>2800</v>
      </c>
      <c r="B210" s="107" t="s">
        <v>45</v>
      </c>
      <c r="C210" s="107" t="s">
        <v>35</v>
      </c>
      <c r="D210" s="107" t="s">
        <v>35</v>
      </c>
      <c r="E210" s="114" t="s">
        <v>321</v>
      </c>
      <c r="F210" s="14">
        <f>G210+H210</f>
        <v>156826.79999999999</v>
      </c>
      <c r="G210" s="14">
        <f>G212+G215+G224+G229+G234+G237</f>
        <v>156826.79999999999</v>
      </c>
      <c r="H210" s="14">
        <f>H212+H215+H224+H229+H234+H237</f>
        <v>0</v>
      </c>
    </row>
    <row r="211" spans="1:8">
      <c r="A211" s="109"/>
      <c r="B211" s="107"/>
      <c r="C211" s="107"/>
      <c r="D211" s="107"/>
      <c r="E211" s="110" t="s">
        <v>195</v>
      </c>
      <c r="F211" s="1"/>
      <c r="G211" s="1"/>
      <c r="H211" s="1"/>
    </row>
    <row r="212" spans="1:8">
      <c r="A212" s="109">
        <v>2810</v>
      </c>
      <c r="B212" s="112" t="s">
        <v>45</v>
      </c>
      <c r="C212" s="112" t="s">
        <v>36</v>
      </c>
      <c r="D212" s="112" t="s">
        <v>35</v>
      </c>
      <c r="E212" s="111" t="s">
        <v>322</v>
      </c>
      <c r="F212" s="1">
        <f>G212+H212</f>
        <v>0</v>
      </c>
      <c r="G212" s="1">
        <f>G214</f>
        <v>0</v>
      </c>
      <c r="H212" s="1">
        <f>H214</f>
        <v>0</v>
      </c>
    </row>
    <row r="213" spans="1:8" s="12" customFormat="1">
      <c r="A213" s="109"/>
      <c r="B213" s="107"/>
      <c r="C213" s="107"/>
      <c r="D213" s="107"/>
      <c r="E213" s="110" t="s">
        <v>187</v>
      </c>
      <c r="F213" s="1"/>
      <c r="G213" s="29"/>
      <c r="H213" s="29"/>
    </row>
    <row r="214" spans="1:8">
      <c r="A214" s="109">
        <v>2811</v>
      </c>
      <c r="B214" s="112" t="s">
        <v>45</v>
      </c>
      <c r="C214" s="112" t="s">
        <v>36</v>
      </c>
      <c r="D214" s="112" t="s">
        <v>36</v>
      </c>
      <c r="E214" s="110" t="s">
        <v>322</v>
      </c>
      <c r="F214" s="1">
        <f>G214+H214</f>
        <v>0</v>
      </c>
      <c r="G214" s="1"/>
      <c r="H214" s="1"/>
    </row>
    <row r="215" spans="1:8">
      <c r="A215" s="109">
        <v>2820</v>
      </c>
      <c r="B215" s="107" t="s">
        <v>45</v>
      </c>
      <c r="C215" s="107" t="s">
        <v>37</v>
      </c>
      <c r="D215" s="107" t="s">
        <v>35</v>
      </c>
      <c r="E215" s="111" t="s">
        <v>323</v>
      </c>
      <c r="F215" s="1">
        <f>G215+H215</f>
        <v>156826.79999999999</v>
      </c>
      <c r="G215" s="1">
        <f>G217+G218+G219+G220+G221+G222+G223</f>
        <v>156826.79999999999</v>
      </c>
      <c r="H215" s="1">
        <f>H217+H218+H219+H220+H221+H222+H223</f>
        <v>0</v>
      </c>
    </row>
    <row r="216" spans="1:8" s="12" customFormat="1">
      <c r="A216" s="109"/>
      <c r="B216" s="107"/>
      <c r="C216" s="107"/>
      <c r="D216" s="107"/>
      <c r="E216" s="110" t="s">
        <v>187</v>
      </c>
      <c r="F216" s="1"/>
      <c r="G216" s="29"/>
      <c r="H216" s="29"/>
    </row>
    <row r="217" spans="1:8">
      <c r="A217" s="109">
        <v>2821</v>
      </c>
      <c r="B217" s="112" t="s">
        <v>45</v>
      </c>
      <c r="C217" s="112" t="s">
        <v>37</v>
      </c>
      <c r="D217" s="112" t="s">
        <v>36</v>
      </c>
      <c r="E217" s="110" t="s">
        <v>324</v>
      </c>
      <c r="F217" s="1">
        <f t="shared" ref="F217:F224" si="3">G217+H217</f>
        <v>0</v>
      </c>
      <c r="G217" s="1"/>
      <c r="H217" s="1"/>
    </row>
    <row r="218" spans="1:8">
      <c r="A218" s="109">
        <v>2822</v>
      </c>
      <c r="B218" s="112" t="s">
        <v>45</v>
      </c>
      <c r="C218" s="112" t="s">
        <v>37</v>
      </c>
      <c r="D218" s="112" t="s">
        <v>37</v>
      </c>
      <c r="E218" s="110" t="s">
        <v>325</v>
      </c>
      <c r="F218" s="1">
        <f t="shared" si="3"/>
        <v>12900</v>
      </c>
      <c r="G218" s="1">
        <v>12900</v>
      </c>
      <c r="H218" s="1"/>
    </row>
    <row r="219" spans="1:8">
      <c r="A219" s="109">
        <v>2823</v>
      </c>
      <c r="B219" s="112" t="s">
        <v>45</v>
      </c>
      <c r="C219" s="112" t="s">
        <v>37</v>
      </c>
      <c r="D219" s="112" t="s">
        <v>38</v>
      </c>
      <c r="E219" s="110" t="s">
        <v>326</v>
      </c>
      <c r="F219" s="1">
        <f t="shared" si="3"/>
        <v>84000</v>
      </c>
      <c r="G219" s="1">
        <v>84000</v>
      </c>
      <c r="H219" s="1"/>
    </row>
    <row r="220" spans="1:8">
      <c r="A220" s="109">
        <v>2824</v>
      </c>
      <c r="B220" s="112" t="s">
        <v>45</v>
      </c>
      <c r="C220" s="112" t="s">
        <v>37</v>
      </c>
      <c r="D220" s="112" t="s">
        <v>193</v>
      </c>
      <c r="E220" s="110" t="s">
        <v>327</v>
      </c>
      <c r="F220" s="1">
        <f t="shared" si="3"/>
        <v>59926.8</v>
      </c>
      <c r="G220" s="1">
        <v>59926.8</v>
      </c>
      <c r="H220" s="1"/>
    </row>
    <row r="221" spans="1:8">
      <c r="A221" s="109">
        <v>2825</v>
      </c>
      <c r="B221" s="112" t="s">
        <v>45</v>
      </c>
      <c r="C221" s="112" t="s">
        <v>37</v>
      </c>
      <c r="D221" s="112" t="s">
        <v>194</v>
      </c>
      <c r="E221" s="110" t="s">
        <v>328</v>
      </c>
      <c r="F221" s="1">
        <f t="shared" si="3"/>
        <v>0</v>
      </c>
      <c r="G221" s="1"/>
      <c r="H221" s="1"/>
    </row>
    <row r="222" spans="1:8">
      <c r="A222" s="109">
        <v>2826</v>
      </c>
      <c r="B222" s="112" t="s">
        <v>45</v>
      </c>
      <c r="C222" s="112" t="s">
        <v>37</v>
      </c>
      <c r="D222" s="112" t="s">
        <v>211</v>
      </c>
      <c r="E222" s="110" t="s">
        <v>329</v>
      </c>
      <c r="F222" s="1">
        <f t="shared" si="3"/>
        <v>0</v>
      </c>
      <c r="G222" s="1"/>
      <c r="H222" s="1"/>
    </row>
    <row r="223" spans="1:8" ht="22.8">
      <c r="A223" s="109">
        <v>2827</v>
      </c>
      <c r="B223" s="112" t="s">
        <v>45</v>
      </c>
      <c r="C223" s="112" t="s">
        <v>37</v>
      </c>
      <c r="D223" s="112" t="s">
        <v>214</v>
      </c>
      <c r="E223" s="110" t="s">
        <v>330</v>
      </c>
      <c r="F223" s="1">
        <f t="shared" si="3"/>
        <v>0</v>
      </c>
      <c r="G223" s="1"/>
      <c r="H223" s="1"/>
    </row>
    <row r="224" spans="1:8" ht="22.8">
      <c r="A224" s="109">
        <v>2830</v>
      </c>
      <c r="B224" s="107" t="s">
        <v>45</v>
      </c>
      <c r="C224" s="107" t="s">
        <v>38</v>
      </c>
      <c r="D224" s="107" t="s">
        <v>35</v>
      </c>
      <c r="E224" s="111" t="s">
        <v>331</v>
      </c>
      <c r="F224" s="1">
        <f t="shared" si="3"/>
        <v>0</v>
      </c>
      <c r="G224" s="1">
        <f>G226+G227+G228</f>
        <v>0</v>
      </c>
      <c r="H224" s="1">
        <f>H226+H227+H228</f>
        <v>0</v>
      </c>
    </row>
    <row r="225" spans="1:8" s="12" customFormat="1">
      <c r="A225" s="109"/>
      <c r="B225" s="107"/>
      <c r="C225" s="107"/>
      <c r="D225" s="107"/>
      <c r="E225" s="110" t="s">
        <v>187</v>
      </c>
      <c r="F225" s="1"/>
      <c r="G225" s="29"/>
      <c r="H225" s="29"/>
    </row>
    <row r="226" spans="1:8">
      <c r="A226" s="109">
        <v>2831</v>
      </c>
      <c r="B226" s="112" t="s">
        <v>45</v>
      </c>
      <c r="C226" s="112" t="s">
        <v>38</v>
      </c>
      <c r="D226" s="112" t="s">
        <v>36</v>
      </c>
      <c r="E226" s="110" t="s">
        <v>332</v>
      </c>
      <c r="F226" s="1">
        <f>G226+H226</f>
        <v>0</v>
      </c>
      <c r="G226" s="1"/>
      <c r="H226" s="1"/>
    </row>
    <row r="227" spans="1:8">
      <c r="A227" s="109">
        <v>2832</v>
      </c>
      <c r="B227" s="112" t="s">
        <v>45</v>
      </c>
      <c r="C227" s="112" t="s">
        <v>38</v>
      </c>
      <c r="D227" s="112" t="s">
        <v>37</v>
      </c>
      <c r="E227" s="110" t="s">
        <v>333</v>
      </c>
      <c r="F227" s="1">
        <f>G227+H227</f>
        <v>0</v>
      </c>
      <c r="G227" s="1"/>
      <c r="H227" s="1"/>
    </row>
    <row r="228" spans="1:8">
      <c r="A228" s="109">
        <v>2833</v>
      </c>
      <c r="B228" s="112" t="s">
        <v>45</v>
      </c>
      <c r="C228" s="112" t="s">
        <v>38</v>
      </c>
      <c r="D228" s="112" t="s">
        <v>38</v>
      </c>
      <c r="E228" s="110" t="s">
        <v>334</v>
      </c>
      <c r="F228" s="1">
        <f>G228+H228</f>
        <v>0</v>
      </c>
      <c r="G228" s="1"/>
      <c r="H228" s="1"/>
    </row>
    <row r="229" spans="1:8">
      <c r="A229" s="109">
        <v>2840</v>
      </c>
      <c r="B229" s="107" t="s">
        <v>45</v>
      </c>
      <c r="C229" s="107" t="s">
        <v>193</v>
      </c>
      <c r="D229" s="107" t="s">
        <v>35</v>
      </c>
      <c r="E229" s="111" t="s">
        <v>335</v>
      </c>
      <c r="F229" s="1">
        <f>G229+H229</f>
        <v>0</v>
      </c>
      <c r="G229" s="1">
        <f>G231+G232+G233</f>
        <v>0</v>
      </c>
      <c r="H229" s="1">
        <f>H231+H232+H233</f>
        <v>0</v>
      </c>
    </row>
    <row r="230" spans="1:8" s="12" customFormat="1">
      <c r="A230" s="109"/>
      <c r="B230" s="107"/>
      <c r="C230" s="107"/>
      <c r="D230" s="107"/>
      <c r="E230" s="110" t="s">
        <v>187</v>
      </c>
      <c r="F230" s="1"/>
      <c r="G230" s="29"/>
      <c r="H230" s="29"/>
    </row>
    <row r="231" spans="1:8">
      <c r="A231" s="109">
        <v>2841</v>
      </c>
      <c r="B231" s="112" t="s">
        <v>45</v>
      </c>
      <c r="C231" s="112" t="s">
        <v>193</v>
      </c>
      <c r="D231" s="112" t="s">
        <v>36</v>
      </c>
      <c r="E231" s="110" t="s">
        <v>336</v>
      </c>
      <c r="F231" s="1">
        <f>G231+H231</f>
        <v>0</v>
      </c>
      <c r="G231" s="1"/>
      <c r="H231" s="1"/>
    </row>
    <row r="232" spans="1:8" ht="22.8">
      <c r="A232" s="109">
        <v>2842</v>
      </c>
      <c r="B232" s="112" t="s">
        <v>45</v>
      </c>
      <c r="C232" s="112" t="s">
        <v>193</v>
      </c>
      <c r="D232" s="112" t="s">
        <v>37</v>
      </c>
      <c r="E232" s="110" t="s">
        <v>337</v>
      </c>
      <c r="F232" s="1">
        <f>G232+H232</f>
        <v>0</v>
      </c>
      <c r="G232" s="1"/>
      <c r="H232" s="1"/>
    </row>
    <row r="233" spans="1:8">
      <c r="A233" s="109">
        <v>2843</v>
      </c>
      <c r="B233" s="112" t="s">
        <v>45</v>
      </c>
      <c r="C233" s="112" t="s">
        <v>193</v>
      </c>
      <c r="D233" s="112" t="s">
        <v>38</v>
      </c>
      <c r="E233" s="110" t="s">
        <v>335</v>
      </c>
      <c r="F233" s="1">
        <f>G233+H233</f>
        <v>0</v>
      </c>
      <c r="G233" s="1"/>
      <c r="H233" s="1"/>
    </row>
    <row r="234" spans="1:8" ht="22.8">
      <c r="A234" s="109">
        <v>2850</v>
      </c>
      <c r="B234" s="107" t="s">
        <v>45</v>
      </c>
      <c r="C234" s="107" t="s">
        <v>194</v>
      </c>
      <c r="D234" s="107" t="s">
        <v>35</v>
      </c>
      <c r="E234" s="115" t="s">
        <v>338</v>
      </c>
      <c r="F234" s="1">
        <f>G234+H234</f>
        <v>0</v>
      </c>
      <c r="G234" s="1">
        <f>G236</f>
        <v>0</v>
      </c>
      <c r="H234" s="1">
        <f>H236</f>
        <v>0</v>
      </c>
    </row>
    <row r="235" spans="1:8" s="12" customFormat="1">
      <c r="A235" s="109"/>
      <c r="B235" s="107"/>
      <c r="C235" s="107"/>
      <c r="D235" s="107"/>
      <c r="E235" s="110" t="s">
        <v>187</v>
      </c>
      <c r="F235" s="1"/>
      <c r="G235" s="29"/>
      <c r="H235" s="29"/>
    </row>
    <row r="236" spans="1:8" ht="22.8">
      <c r="A236" s="109">
        <v>2851</v>
      </c>
      <c r="B236" s="107" t="s">
        <v>45</v>
      </c>
      <c r="C236" s="107" t="s">
        <v>194</v>
      </c>
      <c r="D236" s="107" t="s">
        <v>36</v>
      </c>
      <c r="E236" s="116" t="s">
        <v>338</v>
      </c>
      <c r="F236" s="1">
        <f>G236+H236</f>
        <v>0</v>
      </c>
      <c r="G236" s="1"/>
      <c r="H236" s="1"/>
    </row>
    <row r="237" spans="1:8">
      <c r="A237" s="109">
        <v>2860</v>
      </c>
      <c r="B237" s="107" t="s">
        <v>45</v>
      </c>
      <c r="C237" s="107" t="s">
        <v>211</v>
      </c>
      <c r="D237" s="107" t="s">
        <v>35</v>
      </c>
      <c r="E237" s="115" t="s">
        <v>339</v>
      </c>
      <c r="F237" s="1">
        <f>G237+H237</f>
        <v>0</v>
      </c>
      <c r="G237" s="1">
        <f>G239</f>
        <v>0</v>
      </c>
      <c r="H237" s="1">
        <f>H239</f>
        <v>0</v>
      </c>
    </row>
    <row r="238" spans="1:8" s="12" customFormat="1">
      <c r="A238" s="109"/>
      <c r="B238" s="107"/>
      <c r="C238" s="107"/>
      <c r="D238" s="107"/>
      <c r="E238" s="110" t="s">
        <v>187</v>
      </c>
      <c r="F238" s="1"/>
      <c r="G238" s="29"/>
      <c r="H238" s="29"/>
    </row>
    <row r="239" spans="1:8">
      <c r="A239" s="109">
        <v>2861</v>
      </c>
      <c r="B239" s="112" t="s">
        <v>45</v>
      </c>
      <c r="C239" s="112" t="s">
        <v>211</v>
      </c>
      <c r="D239" s="112" t="s">
        <v>36</v>
      </c>
      <c r="E239" s="116" t="s">
        <v>339</v>
      </c>
      <c r="F239" s="1">
        <f>G239+H239</f>
        <v>0</v>
      </c>
      <c r="G239" s="1"/>
      <c r="H239" s="1"/>
    </row>
    <row r="240" spans="1:8" s="11" customFormat="1" ht="36.6">
      <c r="A240" s="106">
        <v>2900</v>
      </c>
      <c r="B240" s="107" t="s">
        <v>46</v>
      </c>
      <c r="C240" s="107" t="s">
        <v>35</v>
      </c>
      <c r="D240" s="107" t="s">
        <v>35</v>
      </c>
      <c r="E240" s="108" t="s">
        <v>1093</v>
      </c>
      <c r="F240" s="14">
        <f>G240+H240</f>
        <v>785000</v>
      </c>
      <c r="G240" s="14">
        <f>G242+G246+G250+G254+G258+G262+G265+G268</f>
        <v>785000</v>
      </c>
      <c r="H240" s="14">
        <f>H242+H246+H250+H254+H258+H262+H265+H268</f>
        <v>0</v>
      </c>
    </row>
    <row r="241" spans="1:8">
      <c r="A241" s="109"/>
      <c r="B241" s="107"/>
      <c r="C241" s="107"/>
      <c r="D241" s="107"/>
      <c r="E241" s="110" t="s">
        <v>195</v>
      </c>
      <c r="F241" s="1"/>
      <c r="G241" s="1"/>
      <c r="H241" s="1"/>
    </row>
    <row r="242" spans="1:8">
      <c r="A242" s="109">
        <v>2910</v>
      </c>
      <c r="B242" s="107" t="s">
        <v>46</v>
      </c>
      <c r="C242" s="107" t="s">
        <v>36</v>
      </c>
      <c r="D242" s="107" t="s">
        <v>35</v>
      </c>
      <c r="E242" s="111" t="s">
        <v>340</v>
      </c>
      <c r="F242" s="1">
        <f>G242+H242</f>
        <v>509000</v>
      </c>
      <c r="G242" s="1">
        <f>G244+G245</f>
        <v>509000</v>
      </c>
      <c r="H242" s="1">
        <f>H244+H245</f>
        <v>0</v>
      </c>
    </row>
    <row r="243" spans="1:8" s="12" customFormat="1">
      <c r="A243" s="109"/>
      <c r="B243" s="107"/>
      <c r="C243" s="107"/>
      <c r="D243" s="107"/>
      <c r="E243" s="110" t="s">
        <v>187</v>
      </c>
      <c r="F243" s="1"/>
      <c r="G243" s="29"/>
      <c r="H243" s="29"/>
    </row>
    <row r="244" spans="1:8">
      <c r="A244" s="109">
        <v>2911</v>
      </c>
      <c r="B244" s="112" t="s">
        <v>46</v>
      </c>
      <c r="C244" s="112" t="s">
        <v>36</v>
      </c>
      <c r="D244" s="112" t="s">
        <v>36</v>
      </c>
      <c r="E244" s="110" t="s">
        <v>341</v>
      </c>
      <c r="F244" s="1">
        <f>G244+H244</f>
        <v>509000</v>
      </c>
      <c r="G244" s="1">
        <v>509000</v>
      </c>
      <c r="H244" s="1"/>
    </row>
    <row r="245" spans="1:8">
      <c r="A245" s="109">
        <v>2912</v>
      </c>
      <c r="B245" s="112" t="s">
        <v>46</v>
      </c>
      <c r="C245" s="112" t="s">
        <v>36</v>
      </c>
      <c r="D245" s="112" t="s">
        <v>37</v>
      </c>
      <c r="E245" s="110" t="s">
        <v>342</v>
      </c>
      <c r="F245" s="1">
        <f>G245+H245</f>
        <v>0</v>
      </c>
      <c r="G245" s="1"/>
      <c r="H245" s="1"/>
    </row>
    <row r="246" spans="1:8">
      <c r="A246" s="109">
        <v>2920</v>
      </c>
      <c r="B246" s="107" t="s">
        <v>46</v>
      </c>
      <c r="C246" s="107" t="s">
        <v>37</v>
      </c>
      <c r="D246" s="107" t="s">
        <v>35</v>
      </c>
      <c r="E246" s="111" t="s">
        <v>343</v>
      </c>
      <c r="F246" s="1">
        <f>G246+H246</f>
        <v>0</v>
      </c>
      <c r="G246" s="1">
        <f>G248+G249</f>
        <v>0</v>
      </c>
      <c r="H246" s="1">
        <f>H248+H249</f>
        <v>0</v>
      </c>
    </row>
    <row r="247" spans="1:8" s="12" customFormat="1">
      <c r="A247" s="109"/>
      <c r="B247" s="107"/>
      <c r="C247" s="107"/>
      <c r="D247" s="107"/>
      <c r="E247" s="110" t="s">
        <v>187</v>
      </c>
      <c r="F247" s="1"/>
      <c r="G247" s="29"/>
      <c r="H247" s="29"/>
    </row>
    <row r="248" spans="1:8">
      <c r="A248" s="109">
        <v>2921</v>
      </c>
      <c r="B248" s="112" t="s">
        <v>46</v>
      </c>
      <c r="C248" s="112" t="s">
        <v>37</v>
      </c>
      <c r="D248" s="112" t="s">
        <v>36</v>
      </c>
      <c r="E248" s="110" t="s">
        <v>344</v>
      </c>
      <c r="F248" s="1">
        <f>G248+H248</f>
        <v>0</v>
      </c>
      <c r="G248" s="1"/>
      <c r="H248" s="1"/>
    </row>
    <row r="249" spans="1:8">
      <c r="A249" s="109">
        <v>2922</v>
      </c>
      <c r="B249" s="112" t="s">
        <v>46</v>
      </c>
      <c r="C249" s="112" t="s">
        <v>37</v>
      </c>
      <c r="D249" s="112" t="s">
        <v>37</v>
      </c>
      <c r="E249" s="110" t="s">
        <v>345</v>
      </c>
      <c r="F249" s="1">
        <f>G249+H249</f>
        <v>0</v>
      </c>
      <c r="G249" s="1"/>
      <c r="H249" s="1"/>
    </row>
    <row r="250" spans="1:8" ht="22.8">
      <c r="A250" s="109">
        <v>2930</v>
      </c>
      <c r="B250" s="107" t="s">
        <v>46</v>
      </c>
      <c r="C250" s="107" t="s">
        <v>38</v>
      </c>
      <c r="D250" s="107" t="s">
        <v>35</v>
      </c>
      <c r="E250" s="111" t="s">
        <v>346</v>
      </c>
      <c r="F250" s="1">
        <f>G250+H250</f>
        <v>0</v>
      </c>
      <c r="G250" s="1">
        <f>G252+G253</f>
        <v>0</v>
      </c>
      <c r="H250" s="1">
        <f>H252+H253</f>
        <v>0</v>
      </c>
    </row>
    <row r="251" spans="1:8" s="12" customFormat="1">
      <c r="A251" s="109"/>
      <c r="B251" s="107"/>
      <c r="C251" s="107"/>
      <c r="D251" s="107"/>
      <c r="E251" s="110" t="s">
        <v>187</v>
      </c>
      <c r="F251" s="1"/>
      <c r="G251" s="29"/>
      <c r="H251" s="29"/>
    </row>
    <row r="252" spans="1:8">
      <c r="A252" s="109">
        <v>2931</v>
      </c>
      <c r="B252" s="112" t="s">
        <v>46</v>
      </c>
      <c r="C252" s="112" t="s">
        <v>38</v>
      </c>
      <c r="D252" s="112" t="s">
        <v>36</v>
      </c>
      <c r="E252" s="110" t="s">
        <v>347</v>
      </c>
      <c r="F252" s="1">
        <f>G252+H252</f>
        <v>0</v>
      </c>
      <c r="G252" s="1"/>
      <c r="H252" s="1"/>
    </row>
    <row r="253" spans="1:8">
      <c r="A253" s="109">
        <v>2932</v>
      </c>
      <c r="B253" s="112" t="s">
        <v>46</v>
      </c>
      <c r="C253" s="112" t="s">
        <v>38</v>
      </c>
      <c r="D253" s="112" t="s">
        <v>37</v>
      </c>
      <c r="E253" s="110" t="s">
        <v>348</v>
      </c>
      <c r="F253" s="1">
        <f>G253+H253</f>
        <v>0</v>
      </c>
      <c r="G253" s="1"/>
      <c r="H253" s="1"/>
    </row>
    <row r="254" spans="1:8">
      <c r="A254" s="109">
        <v>2940</v>
      </c>
      <c r="B254" s="107" t="s">
        <v>46</v>
      </c>
      <c r="C254" s="107" t="s">
        <v>193</v>
      </c>
      <c r="D254" s="107" t="s">
        <v>35</v>
      </c>
      <c r="E254" s="111" t="s">
        <v>349</v>
      </c>
      <c r="F254" s="1">
        <f>G254+H254</f>
        <v>0</v>
      </c>
      <c r="G254" s="1">
        <f>G256+G257</f>
        <v>0</v>
      </c>
      <c r="H254" s="1">
        <f>H256+H257</f>
        <v>0</v>
      </c>
    </row>
    <row r="255" spans="1:8" s="12" customFormat="1">
      <c r="A255" s="109"/>
      <c r="B255" s="107"/>
      <c r="C255" s="107"/>
      <c r="D255" s="107"/>
      <c r="E255" s="110" t="s">
        <v>187</v>
      </c>
      <c r="F255" s="1"/>
      <c r="G255" s="29"/>
      <c r="H255" s="29"/>
    </row>
    <row r="256" spans="1:8">
      <c r="A256" s="109">
        <v>2941</v>
      </c>
      <c r="B256" s="112" t="s">
        <v>46</v>
      </c>
      <c r="C256" s="112" t="s">
        <v>193</v>
      </c>
      <c r="D256" s="112" t="s">
        <v>36</v>
      </c>
      <c r="E256" s="110" t="s">
        <v>350</v>
      </c>
      <c r="F256" s="1">
        <f>G256+H256</f>
        <v>0</v>
      </c>
      <c r="G256" s="1"/>
      <c r="H256" s="1"/>
    </row>
    <row r="257" spans="1:8">
      <c r="A257" s="109">
        <v>2942</v>
      </c>
      <c r="B257" s="112" t="s">
        <v>46</v>
      </c>
      <c r="C257" s="112" t="s">
        <v>193</v>
      </c>
      <c r="D257" s="112" t="s">
        <v>37</v>
      </c>
      <c r="E257" s="110" t="s">
        <v>351</v>
      </c>
      <c r="F257" s="1">
        <f>G257+H257</f>
        <v>0</v>
      </c>
      <c r="G257" s="1"/>
      <c r="H257" s="1"/>
    </row>
    <row r="258" spans="1:8">
      <c r="A258" s="109">
        <v>2950</v>
      </c>
      <c r="B258" s="107" t="s">
        <v>46</v>
      </c>
      <c r="C258" s="107" t="s">
        <v>194</v>
      </c>
      <c r="D258" s="107" t="s">
        <v>35</v>
      </c>
      <c r="E258" s="111" t="s">
        <v>352</v>
      </c>
      <c r="F258" s="1">
        <f>G258+H258</f>
        <v>276000</v>
      </c>
      <c r="G258" s="1">
        <f>G260+G261</f>
        <v>276000</v>
      </c>
      <c r="H258" s="1">
        <f>H260+H261</f>
        <v>0</v>
      </c>
    </row>
    <row r="259" spans="1:8" s="12" customFormat="1">
      <c r="A259" s="109"/>
      <c r="B259" s="107"/>
      <c r="C259" s="107"/>
      <c r="D259" s="107"/>
      <c r="E259" s="110" t="s">
        <v>187</v>
      </c>
      <c r="F259" s="1"/>
      <c r="G259" s="29"/>
      <c r="H259" s="29"/>
    </row>
    <row r="260" spans="1:8">
      <c r="A260" s="109">
        <v>2951</v>
      </c>
      <c r="B260" s="112" t="s">
        <v>46</v>
      </c>
      <c r="C260" s="112" t="s">
        <v>194</v>
      </c>
      <c r="D260" s="112" t="s">
        <v>36</v>
      </c>
      <c r="E260" s="110" t="s">
        <v>353</v>
      </c>
      <c r="F260" s="1">
        <f>G260+H260</f>
        <v>276000</v>
      </c>
      <c r="G260" s="1">
        <v>276000</v>
      </c>
      <c r="H260" s="1"/>
    </row>
    <row r="261" spans="1:8">
      <c r="A261" s="109">
        <v>2952</v>
      </c>
      <c r="B261" s="112" t="s">
        <v>46</v>
      </c>
      <c r="C261" s="112" t="s">
        <v>194</v>
      </c>
      <c r="D261" s="112" t="s">
        <v>37</v>
      </c>
      <c r="E261" s="110" t="s">
        <v>354</v>
      </c>
      <c r="F261" s="1">
        <f>G261+H261</f>
        <v>0</v>
      </c>
      <c r="G261" s="1"/>
      <c r="H261" s="1"/>
    </row>
    <row r="262" spans="1:8">
      <c r="A262" s="109">
        <v>2960</v>
      </c>
      <c r="B262" s="107" t="s">
        <v>46</v>
      </c>
      <c r="C262" s="107" t="s">
        <v>211</v>
      </c>
      <c r="D262" s="107" t="s">
        <v>35</v>
      </c>
      <c r="E262" s="111" t="s">
        <v>355</v>
      </c>
      <c r="F262" s="1">
        <f>G262+H262</f>
        <v>0</v>
      </c>
      <c r="G262" s="1">
        <f>G264</f>
        <v>0</v>
      </c>
      <c r="H262" s="1">
        <f>H264</f>
        <v>0</v>
      </c>
    </row>
    <row r="263" spans="1:8" s="12" customFormat="1">
      <c r="A263" s="109"/>
      <c r="B263" s="107"/>
      <c r="C263" s="107"/>
      <c r="D263" s="107"/>
      <c r="E263" s="110" t="s">
        <v>187</v>
      </c>
      <c r="F263" s="1"/>
      <c r="G263" s="29"/>
      <c r="H263" s="29"/>
    </row>
    <row r="264" spans="1:8">
      <c r="A264" s="109">
        <v>2961</v>
      </c>
      <c r="B264" s="112" t="s">
        <v>46</v>
      </c>
      <c r="C264" s="112" t="s">
        <v>211</v>
      </c>
      <c r="D264" s="112" t="s">
        <v>36</v>
      </c>
      <c r="E264" s="110" t="s">
        <v>355</v>
      </c>
      <c r="F264" s="1">
        <f>G264+H264</f>
        <v>0</v>
      </c>
      <c r="G264" s="1"/>
      <c r="H264" s="1"/>
    </row>
    <row r="265" spans="1:8" ht="18" customHeight="1">
      <c r="A265" s="109">
        <v>2970</v>
      </c>
      <c r="B265" s="107" t="s">
        <v>46</v>
      </c>
      <c r="C265" s="107" t="s">
        <v>214</v>
      </c>
      <c r="D265" s="107" t="s">
        <v>35</v>
      </c>
      <c r="E265" s="111" t="s">
        <v>356</v>
      </c>
      <c r="F265" s="1">
        <f>G265+H265</f>
        <v>0</v>
      </c>
      <c r="G265" s="1">
        <f>G267</f>
        <v>0</v>
      </c>
      <c r="H265" s="1">
        <f>H267</f>
        <v>0</v>
      </c>
    </row>
    <row r="266" spans="1:8" s="12" customFormat="1">
      <c r="A266" s="109"/>
      <c r="B266" s="107"/>
      <c r="C266" s="107"/>
      <c r="D266" s="107"/>
      <c r="E266" s="110" t="s">
        <v>187</v>
      </c>
      <c r="F266" s="1"/>
      <c r="G266" s="29"/>
      <c r="H266" s="29"/>
    </row>
    <row r="267" spans="1:8" ht="16.5" customHeight="1">
      <c r="A267" s="109">
        <v>2971</v>
      </c>
      <c r="B267" s="112" t="s">
        <v>46</v>
      </c>
      <c r="C267" s="112" t="s">
        <v>214</v>
      </c>
      <c r="D267" s="112" t="s">
        <v>36</v>
      </c>
      <c r="E267" s="110" t="s">
        <v>356</v>
      </c>
      <c r="F267" s="1">
        <f>G267+H267</f>
        <v>0</v>
      </c>
      <c r="G267" s="1"/>
      <c r="H267" s="1"/>
    </row>
    <row r="268" spans="1:8">
      <c r="A268" s="109">
        <v>2980</v>
      </c>
      <c r="B268" s="107" t="s">
        <v>46</v>
      </c>
      <c r="C268" s="107" t="s">
        <v>216</v>
      </c>
      <c r="D268" s="107" t="s">
        <v>35</v>
      </c>
      <c r="E268" s="111" t="s">
        <v>357</v>
      </c>
      <c r="F268" s="1">
        <f>G268+H268</f>
        <v>0</v>
      </c>
      <c r="G268" s="1">
        <f>G270</f>
        <v>0</v>
      </c>
      <c r="H268" s="1">
        <f>H270</f>
        <v>0</v>
      </c>
    </row>
    <row r="269" spans="1:8" s="12" customFormat="1">
      <c r="A269" s="109"/>
      <c r="B269" s="107"/>
      <c r="C269" s="107"/>
      <c r="D269" s="107"/>
      <c r="E269" s="110" t="s">
        <v>187</v>
      </c>
      <c r="F269" s="1"/>
      <c r="G269" s="29"/>
      <c r="H269" s="29"/>
    </row>
    <row r="270" spans="1:8">
      <c r="A270" s="109">
        <v>2981</v>
      </c>
      <c r="B270" s="112" t="s">
        <v>46</v>
      </c>
      <c r="C270" s="112" t="s">
        <v>216</v>
      </c>
      <c r="D270" s="112" t="s">
        <v>36</v>
      </c>
      <c r="E270" s="110" t="s">
        <v>357</v>
      </c>
      <c r="F270" s="1">
        <f>G270+H270</f>
        <v>0</v>
      </c>
      <c r="G270" s="1"/>
      <c r="H270" s="1"/>
    </row>
    <row r="271" spans="1:8" s="11" customFormat="1" ht="36.6">
      <c r="A271" s="106">
        <v>3000</v>
      </c>
      <c r="B271" s="107" t="s">
        <v>47</v>
      </c>
      <c r="C271" s="107" t="s">
        <v>35</v>
      </c>
      <c r="D271" s="107" t="s">
        <v>35</v>
      </c>
      <c r="E271" s="108" t="s">
        <v>1094</v>
      </c>
      <c r="F271" s="14">
        <f>G271+H271</f>
        <v>12700</v>
      </c>
      <c r="G271" s="14">
        <f>G273+G277+G280+G283+G286+G289+G292+G295+G299</f>
        <v>12700</v>
      </c>
      <c r="H271" s="14">
        <f>H273+H277+H280+H283+H286+H289+H292+H295+H299</f>
        <v>0</v>
      </c>
    </row>
    <row r="272" spans="1:8">
      <c r="A272" s="109"/>
      <c r="B272" s="107"/>
      <c r="C272" s="107"/>
      <c r="D272" s="107"/>
      <c r="E272" s="110" t="s">
        <v>195</v>
      </c>
      <c r="F272" s="1"/>
      <c r="G272" s="1"/>
      <c r="H272" s="1"/>
    </row>
    <row r="273" spans="1:8">
      <c r="A273" s="109">
        <v>3010</v>
      </c>
      <c r="B273" s="107" t="s">
        <v>47</v>
      </c>
      <c r="C273" s="107" t="s">
        <v>36</v>
      </c>
      <c r="D273" s="107" t="s">
        <v>35</v>
      </c>
      <c r="E273" s="111" t="s">
        <v>358</v>
      </c>
      <c r="F273" s="1">
        <f>G273+H273</f>
        <v>0</v>
      </c>
      <c r="G273" s="1">
        <f>G275+G276</f>
        <v>0</v>
      </c>
      <c r="H273" s="1">
        <f>H275+H276</f>
        <v>0</v>
      </c>
    </row>
    <row r="274" spans="1:8" s="12" customFormat="1">
      <c r="A274" s="109"/>
      <c r="B274" s="107"/>
      <c r="C274" s="107"/>
      <c r="D274" s="107"/>
      <c r="E274" s="110" t="s">
        <v>187</v>
      </c>
      <c r="F274" s="1"/>
      <c r="G274" s="29"/>
      <c r="H274" s="29"/>
    </row>
    <row r="275" spans="1:8">
      <c r="A275" s="109">
        <v>3011</v>
      </c>
      <c r="B275" s="112" t="s">
        <v>47</v>
      </c>
      <c r="C275" s="112" t="s">
        <v>36</v>
      </c>
      <c r="D275" s="112" t="s">
        <v>36</v>
      </c>
      <c r="E275" s="110" t="s">
        <v>359</v>
      </c>
      <c r="F275" s="1">
        <f>G275+H275</f>
        <v>0</v>
      </c>
      <c r="G275" s="1"/>
      <c r="H275" s="1"/>
    </row>
    <row r="276" spans="1:8">
      <c r="A276" s="109">
        <v>3012</v>
      </c>
      <c r="B276" s="112" t="s">
        <v>47</v>
      </c>
      <c r="C276" s="112" t="s">
        <v>36</v>
      </c>
      <c r="D276" s="112" t="s">
        <v>37</v>
      </c>
      <c r="E276" s="110" t="s">
        <v>360</v>
      </c>
      <c r="F276" s="1">
        <f>G276+H276</f>
        <v>0</v>
      </c>
      <c r="G276" s="1"/>
      <c r="H276" s="1"/>
    </row>
    <row r="277" spans="1:8">
      <c r="A277" s="109">
        <v>3020</v>
      </c>
      <c r="B277" s="107" t="s">
        <v>47</v>
      </c>
      <c r="C277" s="107" t="s">
        <v>37</v>
      </c>
      <c r="D277" s="107" t="s">
        <v>35</v>
      </c>
      <c r="E277" s="111" t="s">
        <v>361</v>
      </c>
      <c r="F277" s="1">
        <f>G277+H277</f>
        <v>0</v>
      </c>
      <c r="G277" s="1">
        <f>G279</f>
        <v>0</v>
      </c>
      <c r="H277" s="1">
        <f>H279</f>
        <v>0</v>
      </c>
    </row>
    <row r="278" spans="1:8" s="12" customFormat="1">
      <c r="A278" s="109"/>
      <c r="B278" s="107"/>
      <c r="C278" s="107"/>
      <c r="D278" s="107"/>
      <c r="E278" s="110" t="s">
        <v>187</v>
      </c>
      <c r="F278" s="1"/>
      <c r="G278" s="29"/>
      <c r="H278" s="29"/>
    </row>
    <row r="279" spans="1:8">
      <c r="A279" s="109">
        <v>3021</v>
      </c>
      <c r="B279" s="112" t="s">
        <v>47</v>
      </c>
      <c r="C279" s="112" t="s">
        <v>37</v>
      </c>
      <c r="D279" s="112" t="s">
        <v>36</v>
      </c>
      <c r="E279" s="110" t="s">
        <v>361</v>
      </c>
      <c r="F279" s="1">
        <f>G279+H279</f>
        <v>0</v>
      </c>
      <c r="G279" s="1"/>
      <c r="H279" s="1"/>
    </row>
    <row r="280" spans="1:8">
      <c r="A280" s="109">
        <v>3030</v>
      </c>
      <c r="B280" s="107" t="s">
        <v>47</v>
      </c>
      <c r="C280" s="107" t="s">
        <v>38</v>
      </c>
      <c r="D280" s="107" t="s">
        <v>35</v>
      </c>
      <c r="E280" s="111" t="s">
        <v>362</v>
      </c>
      <c r="F280" s="1">
        <f>G280+H280</f>
        <v>0</v>
      </c>
      <c r="G280" s="1">
        <f>G282</f>
        <v>0</v>
      </c>
      <c r="H280" s="1">
        <f>H282</f>
        <v>0</v>
      </c>
    </row>
    <row r="281" spans="1:8" s="12" customFormat="1">
      <c r="A281" s="109"/>
      <c r="B281" s="107"/>
      <c r="C281" s="107"/>
      <c r="D281" s="107"/>
      <c r="E281" s="110" t="s">
        <v>187</v>
      </c>
      <c r="F281" s="1"/>
      <c r="G281" s="29"/>
      <c r="H281" s="29"/>
    </row>
    <row r="282" spans="1:8">
      <c r="A282" s="109">
        <v>3031</v>
      </c>
      <c r="B282" s="112" t="s">
        <v>47</v>
      </c>
      <c r="C282" s="112" t="s">
        <v>38</v>
      </c>
      <c r="D282" s="112" t="s">
        <v>36</v>
      </c>
      <c r="E282" s="110" t="s">
        <v>362</v>
      </c>
      <c r="F282" s="1">
        <f>G282+H282</f>
        <v>0</v>
      </c>
      <c r="G282" s="1"/>
      <c r="H282" s="1"/>
    </row>
    <row r="283" spans="1:8">
      <c r="A283" s="109">
        <v>3040</v>
      </c>
      <c r="B283" s="107" t="s">
        <v>47</v>
      </c>
      <c r="C283" s="107" t="s">
        <v>193</v>
      </c>
      <c r="D283" s="107" t="s">
        <v>35</v>
      </c>
      <c r="E283" s="111" t="s">
        <v>363</v>
      </c>
      <c r="F283" s="1">
        <f>G283+H283</f>
        <v>0</v>
      </c>
      <c r="G283" s="1">
        <f>G285</f>
        <v>0</v>
      </c>
      <c r="H283" s="1">
        <f>H285</f>
        <v>0</v>
      </c>
    </row>
    <row r="284" spans="1:8" s="12" customFormat="1">
      <c r="A284" s="109"/>
      <c r="B284" s="107"/>
      <c r="C284" s="107"/>
      <c r="D284" s="107"/>
      <c r="E284" s="110" t="s">
        <v>187</v>
      </c>
      <c r="F284" s="1"/>
      <c r="G284" s="29"/>
      <c r="H284" s="29"/>
    </row>
    <row r="285" spans="1:8">
      <c r="A285" s="109">
        <v>3041</v>
      </c>
      <c r="B285" s="112" t="s">
        <v>47</v>
      </c>
      <c r="C285" s="112" t="s">
        <v>193</v>
      </c>
      <c r="D285" s="112" t="s">
        <v>36</v>
      </c>
      <c r="E285" s="110" t="s">
        <v>363</v>
      </c>
      <c r="F285" s="1">
        <f>G285+H285</f>
        <v>0</v>
      </c>
      <c r="G285" s="1"/>
      <c r="H285" s="1"/>
    </row>
    <row r="286" spans="1:8">
      <c r="A286" s="109">
        <v>3050</v>
      </c>
      <c r="B286" s="107" t="s">
        <v>47</v>
      </c>
      <c r="C286" s="107" t="s">
        <v>194</v>
      </c>
      <c r="D286" s="107" t="s">
        <v>35</v>
      </c>
      <c r="E286" s="111" t="s">
        <v>364</v>
      </c>
      <c r="F286" s="1">
        <f>G286+H286</f>
        <v>0</v>
      </c>
      <c r="G286" s="1">
        <f>G288</f>
        <v>0</v>
      </c>
      <c r="H286" s="1">
        <f>H288</f>
        <v>0</v>
      </c>
    </row>
    <row r="287" spans="1:8" s="12" customFormat="1">
      <c r="A287" s="109"/>
      <c r="B287" s="107"/>
      <c r="C287" s="107"/>
      <c r="D287" s="107"/>
      <c r="E287" s="110" t="s">
        <v>187</v>
      </c>
      <c r="F287" s="1"/>
      <c r="G287" s="29"/>
      <c r="H287" s="29"/>
    </row>
    <row r="288" spans="1:8">
      <c r="A288" s="109">
        <v>3051</v>
      </c>
      <c r="B288" s="112" t="s">
        <v>47</v>
      </c>
      <c r="C288" s="112" t="s">
        <v>194</v>
      </c>
      <c r="D288" s="112" t="s">
        <v>36</v>
      </c>
      <c r="E288" s="110" t="s">
        <v>364</v>
      </c>
      <c r="F288" s="1">
        <f>G288+H288</f>
        <v>0</v>
      </c>
      <c r="G288" s="1"/>
      <c r="H288" s="1"/>
    </row>
    <row r="289" spans="1:8">
      <c r="A289" s="109">
        <v>3060</v>
      </c>
      <c r="B289" s="107" t="s">
        <v>47</v>
      </c>
      <c r="C289" s="107" t="s">
        <v>211</v>
      </c>
      <c r="D289" s="107" t="s">
        <v>35</v>
      </c>
      <c r="E289" s="111" t="s">
        <v>365</v>
      </c>
      <c r="F289" s="1">
        <f>G289+H289</f>
        <v>0</v>
      </c>
      <c r="G289" s="1">
        <f>G291</f>
        <v>0</v>
      </c>
      <c r="H289" s="1">
        <f>H291</f>
        <v>0</v>
      </c>
    </row>
    <row r="290" spans="1:8" s="12" customFormat="1">
      <c r="A290" s="109"/>
      <c r="B290" s="107"/>
      <c r="C290" s="107"/>
      <c r="D290" s="107"/>
      <c r="E290" s="110" t="s">
        <v>187</v>
      </c>
      <c r="F290" s="1"/>
      <c r="G290" s="29"/>
      <c r="H290" s="29"/>
    </row>
    <row r="291" spans="1:8">
      <c r="A291" s="109">
        <v>3061</v>
      </c>
      <c r="B291" s="112" t="s">
        <v>47</v>
      </c>
      <c r="C291" s="112" t="s">
        <v>211</v>
      </c>
      <c r="D291" s="112" t="s">
        <v>36</v>
      </c>
      <c r="E291" s="110" t="s">
        <v>365</v>
      </c>
      <c r="F291" s="1">
        <f>G291+H291</f>
        <v>0</v>
      </c>
      <c r="G291" s="1"/>
      <c r="H291" s="1"/>
    </row>
    <row r="292" spans="1:8" ht="22.8">
      <c r="A292" s="109">
        <v>3070</v>
      </c>
      <c r="B292" s="107" t="s">
        <v>47</v>
      </c>
      <c r="C292" s="107" t="s">
        <v>214</v>
      </c>
      <c r="D292" s="107" t="s">
        <v>35</v>
      </c>
      <c r="E292" s="111" t="s">
        <v>366</v>
      </c>
      <c r="F292" s="1">
        <f>G292+H292</f>
        <v>12700</v>
      </c>
      <c r="G292" s="1">
        <f>G294</f>
        <v>12700</v>
      </c>
      <c r="H292" s="1">
        <f>H294</f>
        <v>0</v>
      </c>
    </row>
    <row r="293" spans="1:8" s="12" customFormat="1">
      <c r="A293" s="109"/>
      <c r="B293" s="107"/>
      <c r="C293" s="107"/>
      <c r="D293" s="107"/>
      <c r="E293" s="110" t="s">
        <v>187</v>
      </c>
      <c r="F293" s="1"/>
      <c r="G293" s="29"/>
      <c r="H293" s="29"/>
    </row>
    <row r="294" spans="1:8">
      <c r="A294" s="109">
        <v>3071</v>
      </c>
      <c r="B294" s="112" t="s">
        <v>47</v>
      </c>
      <c r="C294" s="112" t="s">
        <v>214</v>
      </c>
      <c r="D294" s="112" t="s">
        <v>36</v>
      </c>
      <c r="E294" s="110" t="s">
        <v>366</v>
      </c>
      <c r="F294" s="1">
        <f>G294+H294</f>
        <v>12700</v>
      </c>
      <c r="G294" s="1">
        <v>12700</v>
      </c>
      <c r="H294" s="1"/>
    </row>
    <row r="295" spans="1:8" ht="22.8">
      <c r="A295" s="109">
        <v>3080</v>
      </c>
      <c r="B295" s="107" t="s">
        <v>47</v>
      </c>
      <c r="C295" s="107" t="s">
        <v>216</v>
      </c>
      <c r="D295" s="107" t="s">
        <v>35</v>
      </c>
      <c r="E295" s="111" t="s">
        <v>367</v>
      </c>
      <c r="F295" s="1">
        <f>G295+H295</f>
        <v>0</v>
      </c>
      <c r="G295" s="1">
        <f>G297</f>
        <v>0</v>
      </c>
      <c r="H295" s="1">
        <f>H297</f>
        <v>0</v>
      </c>
    </row>
    <row r="296" spans="1:8" s="12" customFormat="1">
      <c r="A296" s="109"/>
      <c r="B296" s="107"/>
      <c r="C296" s="107"/>
      <c r="D296" s="107"/>
      <c r="E296" s="110" t="s">
        <v>187</v>
      </c>
      <c r="F296" s="1"/>
      <c r="G296" s="29"/>
      <c r="H296" s="29"/>
    </row>
    <row r="297" spans="1:8" ht="22.8">
      <c r="A297" s="109">
        <v>3081</v>
      </c>
      <c r="B297" s="112" t="s">
        <v>47</v>
      </c>
      <c r="C297" s="112" t="s">
        <v>216</v>
      </c>
      <c r="D297" s="112" t="s">
        <v>36</v>
      </c>
      <c r="E297" s="110" t="s">
        <v>367</v>
      </c>
      <c r="F297" s="1">
        <f>G297+H297</f>
        <v>0</v>
      </c>
      <c r="G297" s="1"/>
      <c r="H297" s="1"/>
    </row>
    <row r="298" spans="1:8" s="12" customFormat="1">
      <c r="A298" s="109"/>
      <c r="B298" s="107"/>
      <c r="C298" s="107"/>
      <c r="D298" s="107"/>
      <c r="E298" s="110" t="s">
        <v>187</v>
      </c>
      <c r="F298" s="1"/>
      <c r="G298" s="29"/>
      <c r="H298" s="29"/>
    </row>
    <row r="299" spans="1:8">
      <c r="A299" s="109">
        <v>3090</v>
      </c>
      <c r="B299" s="107" t="s">
        <v>47</v>
      </c>
      <c r="C299" s="107" t="s">
        <v>284</v>
      </c>
      <c r="D299" s="107" t="s">
        <v>35</v>
      </c>
      <c r="E299" s="111" t="s">
        <v>368</v>
      </c>
      <c r="F299" s="1">
        <f>G299+H299</f>
        <v>0</v>
      </c>
      <c r="G299" s="1">
        <f>G301+G302</f>
        <v>0</v>
      </c>
      <c r="H299" s="1">
        <f>H301+H302</f>
        <v>0</v>
      </c>
    </row>
    <row r="300" spans="1:8" s="12" customFormat="1">
      <c r="A300" s="109"/>
      <c r="B300" s="107"/>
      <c r="C300" s="107"/>
      <c r="D300" s="107"/>
      <c r="E300" s="110" t="s">
        <v>187</v>
      </c>
      <c r="F300" s="1"/>
      <c r="G300" s="29"/>
      <c r="H300" s="29"/>
    </row>
    <row r="301" spans="1:8">
      <c r="A301" s="109">
        <v>3091</v>
      </c>
      <c r="B301" s="112" t="s">
        <v>47</v>
      </c>
      <c r="C301" s="112" t="s">
        <v>284</v>
      </c>
      <c r="D301" s="112" t="s">
        <v>36</v>
      </c>
      <c r="E301" s="110" t="s">
        <v>368</v>
      </c>
      <c r="F301" s="1">
        <f>G301+H301</f>
        <v>0</v>
      </c>
      <c r="G301" s="1"/>
      <c r="H301" s="1"/>
    </row>
    <row r="302" spans="1:8" ht="22.8">
      <c r="A302" s="109">
        <v>3092</v>
      </c>
      <c r="B302" s="112" t="s">
        <v>47</v>
      </c>
      <c r="C302" s="112" t="s">
        <v>284</v>
      </c>
      <c r="D302" s="112" t="s">
        <v>37</v>
      </c>
      <c r="E302" s="110" t="s">
        <v>369</v>
      </c>
      <c r="F302" s="1">
        <f>G302+H302</f>
        <v>0</v>
      </c>
      <c r="G302" s="1"/>
      <c r="H302" s="1"/>
    </row>
    <row r="303" spans="1:8" s="11" customFormat="1" ht="27.6">
      <c r="A303" s="106">
        <v>3100</v>
      </c>
      <c r="B303" s="107" t="s">
        <v>48</v>
      </c>
      <c r="C303" s="107" t="s">
        <v>35</v>
      </c>
      <c r="D303" s="107" t="s">
        <v>35</v>
      </c>
      <c r="E303" s="117" t="s">
        <v>1095</v>
      </c>
      <c r="F303" s="14">
        <f>F305</f>
        <v>10620.099999999977</v>
      </c>
      <c r="G303" s="14">
        <f t="shared" ref="G303" si="4">G305</f>
        <v>775140</v>
      </c>
      <c r="H303" s="14"/>
    </row>
    <row r="304" spans="1:8">
      <c r="A304" s="109"/>
      <c r="B304" s="107"/>
      <c r="C304" s="107"/>
      <c r="D304" s="107"/>
      <c r="E304" s="110" t="s">
        <v>195</v>
      </c>
      <c r="F304" s="1"/>
      <c r="G304" s="1"/>
      <c r="H304" s="1"/>
    </row>
    <row r="305" spans="1:8">
      <c r="A305" s="109">
        <v>3110</v>
      </c>
      <c r="B305" s="118" t="s">
        <v>48</v>
      </c>
      <c r="C305" s="118" t="s">
        <v>36</v>
      </c>
      <c r="D305" s="118" t="s">
        <v>35</v>
      </c>
      <c r="E305" s="115" t="s">
        <v>370</v>
      </c>
      <c r="F305" s="1">
        <f>F307</f>
        <v>10620.099999999977</v>
      </c>
      <c r="G305" s="1">
        <v>775140</v>
      </c>
      <c r="H305" s="1"/>
    </row>
    <row r="306" spans="1:8" s="12" customFormat="1">
      <c r="A306" s="109"/>
      <c r="B306" s="107"/>
      <c r="C306" s="107"/>
      <c r="D306" s="107"/>
      <c r="E306" s="110" t="s">
        <v>187</v>
      </c>
      <c r="F306" s="1"/>
      <c r="G306" s="29"/>
      <c r="H306" s="29"/>
    </row>
    <row r="307" spans="1:8">
      <c r="A307" s="109">
        <v>3112</v>
      </c>
      <c r="B307" s="118" t="s">
        <v>48</v>
      </c>
      <c r="C307" s="118" t="s">
        <v>36</v>
      </c>
      <c r="D307" s="118" t="s">
        <v>37</v>
      </c>
      <c r="E307" s="116" t="s">
        <v>371</v>
      </c>
      <c r="F307" s="1">
        <f>G307-H307</f>
        <v>10620.099999999977</v>
      </c>
      <c r="G307" s="1">
        <v>775140</v>
      </c>
      <c r="H307" s="1">
        <v>764519.9</v>
      </c>
    </row>
    <row r="308" spans="1:8">
      <c r="G308" s="39"/>
      <c r="H308" s="39"/>
    </row>
    <row r="309" spans="1:8">
      <c r="G309" s="39"/>
      <c r="H309" s="39"/>
    </row>
    <row r="310" spans="1:8">
      <c r="G310" s="39"/>
      <c r="H310" s="39"/>
    </row>
    <row r="311" spans="1:8">
      <c r="G311" s="39"/>
      <c r="H311" s="39"/>
    </row>
    <row r="312" spans="1:8">
      <c r="G312" s="39"/>
      <c r="H312" s="39"/>
    </row>
    <row r="313" spans="1:8">
      <c r="G313" s="39"/>
      <c r="H313" s="39"/>
    </row>
    <row r="314" spans="1:8">
      <c r="G314" s="39"/>
      <c r="H314" s="39"/>
    </row>
    <row r="315" spans="1:8">
      <c r="G315" s="39"/>
      <c r="H315" s="39"/>
    </row>
    <row r="316" spans="1:8">
      <c r="G316" s="39"/>
      <c r="H316" s="39"/>
    </row>
    <row r="317" spans="1:8">
      <c r="G317" s="39"/>
      <c r="H317" s="39"/>
    </row>
    <row r="318" spans="1:8">
      <c r="G318" s="39"/>
      <c r="H318" s="39"/>
    </row>
    <row r="319" spans="1:8">
      <c r="G319" s="39"/>
      <c r="H319" s="39"/>
    </row>
    <row r="320" spans="1:8">
      <c r="G320" s="39"/>
      <c r="H320" s="39"/>
    </row>
    <row r="321" spans="7:8">
      <c r="G321" s="39"/>
      <c r="H321" s="39"/>
    </row>
    <row r="322" spans="7:8">
      <c r="G322" s="39"/>
      <c r="H322" s="39"/>
    </row>
    <row r="323" spans="7:8">
      <c r="G323" s="39"/>
      <c r="H323" s="39"/>
    </row>
    <row r="324" spans="7:8">
      <c r="G324" s="39"/>
      <c r="H324" s="39"/>
    </row>
    <row r="325" spans="7:8">
      <c r="G325" s="39"/>
      <c r="H325" s="39"/>
    </row>
    <row r="326" spans="7:8">
      <c r="G326" s="39"/>
      <c r="H326" s="39"/>
    </row>
    <row r="327" spans="7:8">
      <c r="G327" s="39"/>
      <c r="H327" s="39"/>
    </row>
    <row r="328" spans="7:8">
      <c r="G328" s="39"/>
      <c r="H328" s="39"/>
    </row>
    <row r="329" spans="7:8">
      <c r="G329" s="39"/>
      <c r="H329" s="39"/>
    </row>
  </sheetData>
  <mergeCells count="10">
    <mergeCell ref="A1:H1"/>
    <mergeCell ref="A3:H3"/>
    <mergeCell ref="F5:F6"/>
    <mergeCell ref="G5:H5"/>
    <mergeCell ref="A5:A6"/>
    <mergeCell ref="B5:B6"/>
    <mergeCell ref="C5:C6"/>
    <mergeCell ref="D5:D6"/>
    <mergeCell ref="E5:E6"/>
    <mergeCell ref="F4:H4"/>
  </mergeCells>
  <pageMargins left="0" right="0" top="0" bottom="0" header="0" footer="0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4"/>
  <sheetViews>
    <sheetView topLeftCell="A13" zoomScale="90" zoomScaleNormal="90" workbookViewId="0">
      <selection activeCell="J21" sqref="J20:J21"/>
    </sheetView>
  </sheetViews>
  <sheetFormatPr defaultColWidth="9.109375" defaultRowHeight="13.2"/>
  <cols>
    <col min="1" max="1" width="6.33203125" style="38" customWidth="1"/>
    <col min="2" max="2" width="66.5546875" style="16" customWidth="1"/>
    <col min="3" max="3" width="7.33203125" style="38" customWidth="1"/>
    <col min="4" max="4" width="13.6640625" style="16" customWidth="1"/>
    <col min="5" max="5" width="15.6640625" style="16" customWidth="1"/>
    <col min="6" max="6" width="14.77734375" style="16" customWidth="1"/>
    <col min="7" max="7" width="1.6640625" style="6" customWidth="1"/>
    <col min="8" max="8" width="11.109375" style="6" bestFit="1" customWidth="1"/>
    <col min="9" max="16384" width="9.109375" style="6"/>
  </cols>
  <sheetData>
    <row r="1" spans="1:8" s="19" customFormat="1" ht="17.399999999999999">
      <c r="A1" s="250" t="s">
        <v>49</v>
      </c>
      <c r="B1" s="250"/>
      <c r="C1" s="250"/>
      <c r="D1" s="250"/>
      <c r="E1" s="250"/>
      <c r="F1" s="250"/>
    </row>
    <row r="2" spans="1:8" s="16" customFormat="1" ht="17.399999999999999">
      <c r="A2" s="242" t="s">
        <v>1096</v>
      </c>
      <c r="B2" s="242"/>
      <c r="C2" s="242"/>
      <c r="D2" s="242"/>
      <c r="E2" s="242"/>
      <c r="F2" s="242"/>
    </row>
    <row r="3" spans="1:8" s="16" customFormat="1" ht="17.399999999999999">
      <c r="A3" s="204"/>
      <c r="B3" s="204"/>
      <c r="C3" s="204"/>
      <c r="D3" s="204"/>
      <c r="E3" s="208">
        <f>'hat1'!E8-'hat3'!E8</f>
        <v>0</v>
      </c>
      <c r="F3" s="208">
        <f>'hat1'!F8-'hat3'!F8</f>
        <v>0</v>
      </c>
    </row>
    <row r="4" spans="1:8" s="2" customFormat="1" ht="15">
      <c r="A4" s="96"/>
      <c r="B4" s="97"/>
      <c r="C4" s="98"/>
      <c r="D4" s="98"/>
      <c r="E4" s="248" t="s">
        <v>519</v>
      </c>
      <c r="F4" s="248"/>
      <c r="H4" s="119"/>
    </row>
    <row r="5" spans="1:8" ht="26.4">
      <c r="A5" s="243" t="s">
        <v>188</v>
      </c>
      <c r="B5" s="120" t="s">
        <v>372</v>
      </c>
      <c r="C5" s="120"/>
      <c r="D5" s="249" t="s">
        <v>0</v>
      </c>
      <c r="E5" s="244" t="s">
        <v>1</v>
      </c>
      <c r="F5" s="244"/>
    </row>
    <row r="6" spans="1:8">
      <c r="A6" s="243"/>
      <c r="B6" s="120" t="s">
        <v>373</v>
      </c>
      <c r="C6" s="121" t="s">
        <v>50</v>
      </c>
      <c r="D6" s="244"/>
      <c r="E6" s="99" t="s">
        <v>2</v>
      </c>
      <c r="F6" s="99" t="s">
        <v>3</v>
      </c>
    </row>
    <row r="7" spans="1:8" s="40" customFormat="1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</row>
    <row r="8" spans="1:8" ht="26.4">
      <c r="A8" s="122">
        <v>4000</v>
      </c>
      <c r="B8" s="123" t="s">
        <v>1097</v>
      </c>
      <c r="C8" s="124"/>
      <c r="D8" s="14">
        <f>D10+D171+D206</f>
        <v>3815882.6</v>
      </c>
      <c r="E8" s="14">
        <f>E10</f>
        <v>3119522.9</v>
      </c>
      <c r="F8" s="14">
        <f>F171+F206</f>
        <v>1460879.6</v>
      </c>
      <c r="H8" s="209">
        <f>E8-'hat6'!I7</f>
        <v>0</v>
      </c>
    </row>
    <row r="9" spans="1:8">
      <c r="A9" s="122"/>
      <c r="B9" s="125" t="s">
        <v>374</v>
      </c>
      <c r="C9" s="124"/>
      <c r="D9" s="14"/>
      <c r="E9" s="1"/>
      <c r="F9" s="1"/>
    </row>
    <row r="10" spans="1:8" ht="26.4">
      <c r="A10" s="122">
        <v>4050</v>
      </c>
      <c r="B10" s="120" t="s">
        <v>1098</v>
      </c>
      <c r="C10" s="126" t="s">
        <v>28</v>
      </c>
      <c r="D10" s="1">
        <f>D12+D25+D68+D83+D93+D127+D142</f>
        <v>2355003</v>
      </c>
      <c r="E10" s="1">
        <f>E12+E25+E68+E83+E93+E127+E142</f>
        <v>3119522.9</v>
      </c>
      <c r="F10" s="1" t="s">
        <v>33</v>
      </c>
    </row>
    <row r="11" spans="1:8">
      <c r="A11" s="127"/>
      <c r="B11" s="125" t="s">
        <v>374</v>
      </c>
      <c r="C11" s="124"/>
      <c r="D11" s="1"/>
      <c r="E11" s="1"/>
      <c r="F11" s="1"/>
    </row>
    <row r="12" spans="1:8">
      <c r="A12" s="122">
        <v>4100</v>
      </c>
      <c r="B12" s="128" t="s">
        <v>1099</v>
      </c>
      <c r="C12" s="129" t="s">
        <v>28</v>
      </c>
      <c r="D12" s="1">
        <f>E12</f>
        <v>901805.6</v>
      </c>
      <c r="E12" s="1">
        <f>E14+E19+E22</f>
        <v>901805.6</v>
      </c>
      <c r="F12" s="1" t="s">
        <v>33</v>
      </c>
    </row>
    <row r="13" spans="1:8">
      <c r="A13" s="127"/>
      <c r="B13" s="125" t="s">
        <v>374</v>
      </c>
      <c r="C13" s="124"/>
      <c r="D13" s="1"/>
      <c r="E13" s="1"/>
      <c r="F13" s="1"/>
    </row>
    <row r="14" spans="1:8" ht="26.4">
      <c r="A14" s="122">
        <v>4110</v>
      </c>
      <c r="B14" s="130" t="s">
        <v>1100</v>
      </c>
      <c r="C14" s="129" t="s">
        <v>28</v>
      </c>
      <c r="D14" s="1">
        <f>E14</f>
        <v>901805.6</v>
      </c>
      <c r="E14" s="1">
        <f>E16+E17+E18</f>
        <v>901805.6</v>
      </c>
      <c r="F14" s="1" t="s">
        <v>33</v>
      </c>
    </row>
    <row r="15" spans="1:8">
      <c r="A15" s="122"/>
      <c r="B15" s="125" t="s">
        <v>187</v>
      </c>
      <c r="C15" s="129"/>
      <c r="D15" s="1"/>
      <c r="E15" s="1"/>
      <c r="F15" s="1"/>
    </row>
    <row r="16" spans="1:8">
      <c r="A16" s="122">
        <v>4111</v>
      </c>
      <c r="B16" s="131" t="s">
        <v>375</v>
      </c>
      <c r="C16" s="121" t="s">
        <v>51</v>
      </c>
      <c r="D16" s="1">
        <f>E16</f>
        <v>834805.6</v>
      </c>
      <c r="E16" s="1">
        <v>834805.6</v>
      </c>
      <c r="F16" s="1" t="s">
        <v>33</v>
      </c>
    </row>
    <row r="17" spans="1:6" ht="26.4">
      <c r="A17" s="122">
        <v>4112</v>
      </c>
      <c r="B17" s="131" t="s">
        <v>376</v>
      </c>
      <c r="C17" s="132" t="s">
        <v>52</v>
      </c>
      <c r="D17" s="1">
        <f>E17</f>
        <v>67000</v>
      </c>
      <c r="E17" s="1">
        <v>67000</v>
      </c>
      <c r="F17" s="1" t="s">
        <v>33</v>
      </c>
    </row>
    <row r="18" spans="1:6">
      <c r="A18" s="122">
        <v>4114</v>
      </c>
      <c r="B18" s="131" t="s">
        <v>377</v>
      </c>
      <c r="C18" s="132" t="s">
        <v>53</v>
      </c>
      <c r="D18" s="1">
        <f>E18</f>
        <v>0</v>
      </c>
      <c r="E18" s="1"/>
      <c r="F18" s="1" t="s">
        <v>33</v>
      </c>
    </row>
    <row r="19" spans="1:6">
      <c r="A19" s="122">
        <v>4120</v>
      </c>
      <c r="B19" s="133" t="s">
        <v>1101</v>
      </c>
      <c r="C19" s="129" t="s">
        <v>28</v>
      </c>
      <c r="D19" s="1">
        <f>E19</f>
        <v>0</v>
      </c>
      <c r="E19" s="1">
        <f>E21</f>
        <v>0</v>
      </c>
      <c r="F19" s="1" t="s">
        <v>33</v>
      </c>
    </row>
    <row r="20" spans="1:6">
      <c r="A20" s="122"/>
      <c r="B20" s="125" t="s">
        <v>187</v>
      </c>
      <c r="C20" s="129"/>
      <c r="D20" s="1"/>
      <c r="E20" s="1"/>
      <c r="F20" s="1"/>
    </row>
    <row r="21" spans="1:6">
      <c r="A21" s="122">
        <v>4121</v>
      </c>
      <c r="B21" s="131" t="s">
        <v>378</v>
      </c>
      <c r="C21" s="132" t="s">
        <v>54</v>
      </c>
      <c r="D21" s="1">
        <f>E21</f>
        <v>0</v>
      </c>
      <c r="E21" s="1">
        <v>0</v>
      </c>
      <c r="F21" s="1" t="s">
        <v>33</v>
      </c>
    </row>
    <row r="22" spans="1:6">
      <c r="A22" s="122">
        <v>4130</v>
      </c>
      <c r="B22" s="133" t="s">
        <v>1102</v>
      </c>
      <c r="C22" s="129" t="s">
        <v>28</v>
      </c>
      <c r="D22" s="1">
        <f>E22+F22</f>
        <v>0</v>
      </c>
      <c r="E22" s="1">
        <f>E24</f>
        <v>0</v>
      </c>
      <c r="F22" s="1">
        <f>F24</f>
        <v>0</v>
      </c>
    </row>
    <row r="23" spans="1:6">
      <c r="A23" s="122"/>
      <c r="B23" s="125" t="s">
        <v>187</v>
      </c>
      <c r="C23" s="129"/>
      <c r="D23" s="1"/>
      <c r="E23" s="1"/>
      <c r="F23" s="1"/>
    </row>
    <row r="24" spans="1:6">
      <c r="A24" s="122">
        <v>4131</v>
      </c>
      <c r="B24" s="133" t="s">
        <v>379</v>
      </c>
      <c r="C24" s="121" t="s">
        <v>55</v>
      </c>
      <c r="D24" s="1">
        <f>E24+F24</f>
        <v>0</v>
      </c>
      <c r="E24" s="1"/>
      <c r="F24" s="1"/>
    </row>
    <row r="25" spans="1:6" s="7" customFormat="1" ht="26.4">
      <c r="A25" s="122">
        <v>4200</v>
      </c>
      <c r="B25" s="131" t="s">
        <v>1103</v>
      </c>
      <c r="C25" s="129" t="s">
        <v>28</v>
      </c>
      <c r="D25" s="14">
        <f>E25</f>
        <v>550881.79999999993</v>
      </c>
      <c r="E25" s="14">
        <f>E27+E36+E41+E51+E54+E58</f>
        <v>550881.79999999993</v>
      </c>
      <c r="F25" s="14" t="s">
        <v>33</v>
      </c>
    </row>
    <row r="26" spans="1:6">
      <c r="A26" s="127"/>
      <c r="B26" s="125" t="s">
        <v>374</v>
      </c>
      <c r="C26" s="124"/>
      <c r="D26" s="1"/>
      <c r="E26" s="1"/>
      <c r="F26" s="1"/>
    </row>
    <row r="27" spans="1:6" ht="26.4">
      <c r="A27" s="122">
        <v>4210</v>
      </c>
      <c r="B27" s="133" t="s">
        <v>1104</v>
      </c>
      <c r="C27" s="129" t="s">
        <v>28</v>
      </c>
      <c r="D27" s="1">
        <f>E27</f>
        <v>121517</v>
      </c>
      <c r="E27" s="1">
        <f>E29+E30+E31+E32+E33+E34</f>
        <v>121517</v>
      </c>
      <c r="F27" s="1" t="s">
        <v>33</v>
      </c>
    </row>
    <row r="28" spans="1:6">
      <c r="A28" s="122"/>
      <c r="B28" s="125" t="s">
        <v>187</v>
      </c>
      <c r="C28" s="129"/>
      <c r="D28" s="1"/>
      <c r="E28" s="1"/>
      <c r="F28" s="1"/>
    </row>
    <row r="29" spans="1:6">
      <c r="A29" s="122">
        <v>4211</v>
      </c>
      <c r="B29" s="131" t="s">
        <v>380</v>
      </c>
      <c r="C29" s="132" t="s">
        <v>56</v>
      </c>
      <c r="D29" s="1">
        <f t="shared" ref="D29:D36" si="0">E29</f>
        <v>690</v>
      </c>
      <c r="E29" s="1">
        <v>690</v>
      </c>
      <c r="F29" s="1" t="s">
        <v>33</v>
      </c>
    </row>
    <row r="30" spans="1:6">
      <c r="A30" s="122">
        <v>4212</v>
      </c>
      <c r="B30" s="133" t="s">
        <v>381</v>
      </c>
      <c r="C30" s="132" t="s">
        <v>57</v>
      </c>
      <c r="D30" s="1">
        <f t="shared" si="0"/>
        <v>101727</v>
      </c>
      <c r="E30" s="1">
        <f>5727+96000</f>
        <v>101727</v>
      </c>
      <c r="F30" s="1" t="s">
        <v>33</v>
      </c>
    </row>
    <row r="31" spans="1:6">
      <c r="A31" s="122">
        <v>4213</v>
      </c>
      <c r="B31" s="131" t="s">
        <v>382</v>
      </c>
      <c r="C31" s="132" t="s">
        <v>58</v>
      </c>
      <c r="D31" s="1">
        <f t="shared" si="0"/>
        <v>3000</v>
      </c>
      <c r="E31" s="1">
        <v>3000</v>
      </c>
      <c r="F31" s="1" t="s">
        <v>33</v>
      </c>
    </row>
    <row r="32" spans="1:6">
      <c r="A32" s="122">
        <v>4214</v>
      </c>
      <c r="B32" s="131" t="s">
        <v>383</v>
      </c>
      <c r="C32" s="132" t="s">
        <v>59</v>
      </c>
      <c r="D32" s="1">
        <f t="shared" si="0"/>
        <v>6900</v>
      </c>
      <c r="E32" s="1">
        <v>6900</v>
      </c>
      <c r="F32" s="1" t="s">
        <v>33</v>
      </c>
    </row>
    <row r="33" spans="1:6">
      <c r="A33" s="122">
        <v>4215</v>
      </c>
      <c r="B33" s="131" t="s">
        <v>384</v>
      </c>
      <c r="C33" s="132" t="s">
        <v>60</v>
      </c>
      <c r="D33" s="1">
        <f t="shared" si="0"/>
        <v>1050</v>
      </c>
      <c r="E33" s="1">
        <v>1050</v>
      </c>
      <c r="F33" s="1" t="s">
        <v>33</v>
      </c>
    </row>
    <row r="34" spans="1:6">
      <c r="A34" s="122">
        <v>4216</v>
      </c>
      <c r="B34" s="131" t="s">
        <v>385</v>
      </c>
      <c r="C34" s="132" t="s">
        <v>61</v>
      </c>
      <c r="D34" s="1">
        <f t="shared" si="0"/>
        <v>8150</v>
      </c>
      <c r="E34" s="1">
        <v>8150</v>
      </c>
      <c r="F34" s="1" t="s">
        <v>33</v>
      </c>
    </row>
    <row r="35" spans="1:6">
      <c r="A35" s="122">
        <v>4217</v>
      </c>
      <c r="B35" s="131" t="s">
        <v>386</v>
      </c>
      <c r="C35" s="132" t="s">
        <v>62</v>
      </c>
      <c r="D35" s="1">
        <f t="shared" si="0"/>
        <v>0</v>
      </c>
      <c r="E35" s="1"/>
      <c r="F35" s="1" t="s">
        <v>33</v>
      </c>
    </row>
    <row r="36" spans="1:6" ht="26.4">
      <c r="A36" s="122">
        <v>4220</v>
      </c>
      <c r="B36" s="133" t="s">
        <v>1105</v>
      </c>
      <c r="C36" s="129" t="s">
        <v>28</v>
      </c>
      <c r="D36" s="1">
        <f t="shared" si="0"/>
        <v>2630</v>
      </c>
      <c r="E36" s="1">
        <f>E38+E39+E40</f>
        <v>2630</v>
      </c>
      <c r="F36" s="1" t="s">
        <v>33</v>
      </c>
    </row>
    <row r="37" spans="1:6">
      <c r="A37" s="122"/>
      <c r="B37" s="125" t="s">
        <v>187</v>
      </c>
      <c r="C37" s="129"/>
      <c r="D37" s="1"/>
      <c r="E37" s="1"/>
      <c r="F37" s="1"/>
    </row>
    <row r="38" spans="1:6">
      <c r="A38" s="122">
        <v>4221</v>
      </c>
      <c r="B38" s="131" t="s">
        <v>387</v>
      </c>
      <c r="C38" s="134">
        <v>4221</v>
      </c>
      <c r="D38" s="1">
        <f>E38</f>
        <v>1480</v>
      </c>
      <c r="E38" s="1">
        <v>1480</v>
      </c>
      <c r="F38" s="1" t="s">
        <v>33</v>
      </c>
    </row>
    <row r="39" spans="1:6">
      <c r="A39" s="122">
        <v>4222</v>
      </c>
      <c r="B39" s="131" t="s">
        <v>388</v>
      </c>
      <c r="C39" s="132" t="s">
        <v>63</v>
      </c>
      <c r="D39" s="1">
        <f>E39</f>
        <v>1150</v>
      </c>
      <c r="E39" s="1">
        <v>1150</v>
      </c>
      <c r="F39" s="1" t="s">
        <v>33</v>
      </c>
    </row>
    <row r="40" spans="1:6">
      <c r="A40" s="122">
        <v>4223</v>
      </c>
      <c r="B40" s="131" t="s">
        <v>389</v>
      </c>
      <c r="C40" s="132" t="s">
        <v>64</v>
      </c>
      <c r="D40" s="1">
        <f>E40</f>
        <v>0</v>
      </c>
      <c r="E40" s="1"/>
      <c r="F40" s="1" t="s">
        <v>33</v>
      </c>
    </row>
    <row r="41" spans="1:6" ht="39.6">
      <c r="A41" s="122">
        <v>4230</v>
      </c>
      <c r="B41" s="133" t="s">
        <v>1106</v>
      </c>
      <c r="C41" s="129" t="s">
        <v>28</v>
      </c>
      <c r="D41" s="1">
        <f>E41</f>
        <v>109726.8</v>
      </c>
      <c r="E41" s="1">
        <f>E44+E46+E47+E49+E50</f>
        <v>109726.8</v>
      </c>
      <c r="F41" s="1" t="s">
        <v>33</v>
      </c>
    </row>
    <row r="42" spans="1:6">
      <c r="A42" s="122"/>
      <c r="B42" s="125" t="s">
        <v>187</v>
      </c>
      <c r="C42" s="129"/>
      <c r="D42" s="1"/>
      <c r="E42" s="1"/>
      <c r="F42" s="1"/>
    </row>
    <row r="43" spans="1:6">
      <c r="A43" s="122">
        <v>4231</v>
      </c>
      <c r="B43" s="131" t="s">
        <v>390</v>
      </c>
      <c r="C43" s="132" t="s">
        <v>65</v>
      </c>
      <c r="D43" s="1">
        <f t="shared" ref="D43:D51" si="1">E43</f>
        <v>0</v>
      </c>
      <c r="E43" s="1"/>
      <c r="F43" s="1" t="s">
        <v>33</v>
      </c>
    </row>
    <row r="44" spans="1:6">
      <c r="A44" s="122">
        <v>4232</v>
      </c>
      <c r="B44" s="131" t="s">
        <v>391</v>
      </c>
      <c r="C44" s="132" t="s">
        <v>66</v>
      </c>
      <c r="D44" s="1">
        <f t="shared" si="1"/>
        <v>5300</v>
      </c>
      <c r="E44" s="1">
        <v>5300</v>
      </c>
      <c r="F44" s="1" t="s">
        <v>33</v>
      </c>
    </row>
    <row r="45" spans="1:6">
      <c r="A45" s="122">
        <v>4233</v>
      </c>
      <c r="B45" s="131" t="s">
        <v>392</v>
      </c>
      <c r="C45" s="132" t="s">
        <v>67</v>
      </c>
      <c r="D45" s="1">
        <f t="shared" si="1"/>
        <v>0</v>
      </c>
      <c r="E45" s="1"/>
      <c r="F45" s="1" t="s">
        <v>33</v>
      </c>
    </row>
    <row r="46" spans="1:6">
      <c r="A46" s="122">
        <v>4234</v>
      </c>
      <c r="B46" s="131" t="s">
        <v>393</v>
      </c>
      <c r="C46" s="132" t="s">
        <v>68</v>
      </c>
      <c r="D46" s="1">
        <f t="shared" si="1"/>
        <v>2500</v>
      </c>
      <c r="E46" s="1">
        <v>2500</v>
      </c>
      <c r="F46" s="1" t="s">
        <v>33</v>
      </c>
    </row>
    <row r="47" spans="1:6">
      <c r="A47" s="122">
        <v>4235</v>
      </c>
      <c r="B47" s="135" t="s">
        <v>394</v>
      </c>
      <c r="C47" s="136">
        <v>4235</v>
      </c>
      <c r="D47" s="1">
        <f t="shared" si="1"/>
        <v>2000</v>
      </c>
      <c r="E47" s="1">
        <v>2000</v>
      </c>
      <c r="F47" s="1" t="s">
        <v>33</v>
      </c>
    </row>
    <row r="48" spans="1:6">
      <c r="A48" s="122">
        <v>4236</v>
      </c>
      <c r="B48" s="131" t="s">
        <v>524</v>
      </c>
      <c r="C48" s="132" t="s">
        <v>69</v>
      </c>
      <c r="D48" s="1">
        <f t="shared" si="1"/>
        <v>0</v>
      </c>
      <c r="E48" s="1"/>
      <c r="F48" s="1" t="s">
        <v>33</v>
      </c>
    </row>
    <row r="49" spans="1:6">
      <c r="A49" s="122">
        <v>4237</v>
      </c>
      <c r="B49" s="131" t="s">
        <v>395</v>
      </c>
      <c r="C49" s="132" t="s">
        <v>70</v>
      </c>
      <c r="D49" s="1">
        <f t="shared" si="1"/>
        <v>11000</v>
      </c>
      <c r="E49" s="1">
        <v>11000</v>
      </c>
      <c r="F49" s="1" t="s">
        <v>33</v>
      </c>
    </row>
    <row r="50" spans="1:6">
      <c r="A50" s="122">
        <v>4238</v>
      </c>
      <c r="B50" s="131" t="s">
        <v>396</v>
      </c>
      <c r="C50" s="132" t="s">
        <v>71</v>
      </c>
      <c r="D50" s="1">
        <f t="shared" si="1"/>
        <v>88926.8</v>
      </c>
      <c r="E50" s="1">
        <v>88926.8</v>
      </c>
      <c r="F50" s="1" t="s">
        <v>33</v>
      </c>
    </row>
    <row r="51" spans="1:6" ht="26.4">
      <c r="A51" s="122">
        <v>4240</v>
      </c>
      <c r="B51" s="133" t="s">
        <v>1107</v>
      </c>
      <c r="C51" s="129" t="s">
        <v>28</v>
      </c>
      <c r="D51" s="1">
        <f t="shared" si="1"/>
        <v>9750</v>
      </c>
      <c r="E51" s="1">
        <f>E53</f>
        <v>9750</v>
      </c>
      <c r="F51" s="1" t="s">
        <v>33</v>
      </c>
    </row>
    <row r="52" spans="1:6">
      <c r="A52" s="122"/>
      <c r="B52" s="125" t="s">
        <v>187</v>
      </c>
      <c r="C52" s="129"/>
      <c r="D52" s="1"/>
      <c r="E52" s="1"/>
      <c r="F52" s="1"/>
    </row>
    <row r="53" spans="1:6" ht="16.5" customHeight="1">
      <c r="A53" s="122">
        <v>4241</v>
      </c>
      <c r="B53" s="131" t="s">
        <v>397</v>
      </c>
      <c r="C53" s="132" t="s">
        <v>72</v>
      </c>
      <c r="D53" s="1">
        <f>E53</f>
        <v>9750</v>
      </c>
      <c r="E53" s="1">
        <v>9750</v>
      </c>
      <c r="F53" s="1" t="s">
        <v>33</v>
      </c>
    </row>
    <row r="54" spans="1:6" ht="26.4">
      <c r="A54" s="122">
        <v>4250</v>
      </c>
      <c r="B54" s="133" t="s">
        <v>1108</v>
      </c>
      <c r="C54" s="129" t="s">
        <v>28</v>
      </c>
      <c r="D54" s="1">
        <f>E54</f>
        <v>100280.4</v>
      </c>
      <c r="E54" s="1">
        <f>E56+E57</f>
        <v>100280.4</v>
      </c>
      <c r="F54" s="1" t="s">
        <v>33</v>
      </c>
    </row>
    <row r="55" spans="1:6">
      <c r="A55" s="122"/>
      <c r="B55" s="125" t="s">
        <v>187</v>
      </c>
      <c r="C55" s="129"/>
      <c r="D55" s="1"/>
      <c r="E55" s="1"/>
      <c r="F55" s="1"/>
    </row>
    <row r="56" spans="1:6" ht="18.75" customHeight="1">
      <c r="A56" s="122">
        <v>4251</v>
      </c>
      <c r="B56" s="131" t="s">
        <v>398</v>
      </c>
      <c r="C56" s="132" t="s">
        <v>73</v>
      </c>
      <c r="D56" s="1">
        <f>E56</f>
        <v>87980.4</v>
      </c>
      <c r="E56" s="1">
        <v>87980.4</v>
      </c>
      <c r="F56" s="1" t="s">
        <v>33</v>
      </c>
    </row>
    <row r="57" spans="1:6" ht="26.4">
      <c r="A57" s="122">
        <v>4252</v>
      </c>
      <c r="B57" s="131" t="s">
        <v>399</v>
      </c>
      <c r="C57" s="132" t="s">
        <v>74</v>
      </c>
      <c r="D57" s="1">
        <f>E57</f>
        <v>12300</v>
      </c>
      <c r="E57" s="1">
        <v>12300</v>
      </c>
      <c r="F57" s="1" t="s">
        <v>33</v>
      </c>
    </row>
    <row r="58" spans="1:6" ht="39.6">
      <c r="A58" s="122">
        <v>4260</v>
      </c>
      <c r="B58" s="133" t="s">
        <v>1109</v>
      </c>
      <c r="C58" s="129" t="s">
        <v>28</v>
      </c>
      <c r="D58" s="1">
        <f>E58</f>
        <v>206977.6</v>
      </c>
      <c r="E58" s="1">
        <f>E60+E61+E63+E65+E66+E67</f>
        <v>206977.6</v>
      </c>
      <c r="F58" s="1" t="s">
        <v>33</v>
      </c>
    </row>
    <row r="59" spans="1:6">
      <c r="A59" s="122"/>
      <c r="B59" s="125" t="s">
        <v>187</v>
      </c>
      <c r="C59" s="129"/>
      <c r="D59" s="1"/>
      <c r="E59" s="1"/>
      <c r="F59" s="1"/>
    </row>
    <row r="60" spans="1:6">
      <c r="A60" s="122">
        <v>4261</v>
      </c>
      <c r="B60" s="131" t="s">
        <v>400</v>
      </c>
      <c r="C60" s="132" t="s">
        <v>75</v>
      </c>
      <c r="D60" s="1">
        <f t="shared" ref="D60:D68" si="2">E60</f>
        <v>8955</v>
      </c>
      <c r="E60" s="1">
        <f>8625+330</f>
        <v>8955</v>
      </c>
      <c r="F60" s="1" t="s">
        <v>33</v>
      </c>
    </row>
    <row r="61" spans="1:6">
      <c r="A61" s="122">
        <v>4262</v>
      </c>
      <c r="B61" s="131" t="s">
        <v>401</v>
      </c>
      <c r="C61" s="132" t="s">
        <v>76</v>
      </c>
      <c r="D61" s="1">
        <f t="shared" si="2"/>
        <v>4720</v>
      </c>
      <c r="E61" s="1">
        <f>2300+2420</f>
        <v>4720</v>
      </c>
      <c r="F61" s="1" t="s">
        <v>33</v>
      </c>
    </row>
    <row r="62" spans="1:6" ht="26.4">
      <c r="A62" s="122">
        <v>4263</v>
      </c>
      <c r="B62" s="131" t="s">
        <v>402</v>
      </c>
      <c r="C62" s="132" t="s">
        <v>77</v>
      </c>
      <c r="D62" s="1">
        <f t="shared" si="2"/>
        <v>0</v>
      </c>
      <c r="E62" s="1"/>
      <c r="F62" s="1" t="s">
        <v>33</v>
      </c>
    </row>
    <row r="63" spans="1:6">
      <c r="A63" s="122">
        <v>4264</v>
      </c>
      <c r="B63" s="137" t="s">
        <v>403</v>
      </c>
      <c r="C63" s="132" t="s">
        <v>78</v>
      </c>
      <c r="D63" s="1">
        <f t="shared" si="2"/>
        <v>65992.600000000006</v>
      </c>
      <c r="E63" s="1">
        <v>65992.600000000006</v>
      </c>
      <c r="F63" s="1" t="s">
        <v>33</v>
      </c>
    </row>
    <row r="64" spans="1:6">
      <c r="A64" s="122">
        <v>4265</v>
      </c>
      <c r="B64" s="138" t="s">
        <v>404</v>
      </c>
      <c r="C64" s="132" t="s">
        <v>79</v>
      </c>
      <c r="D64" s="1">
        <f t="shared" si="2"/>
        <v>0</v>
      </c>
      <c r="E64" s="1"/>
      <c r="F64" s="1" t="s">
        <v>33</v>
      </c>
    </row>
    <row r="65" spans="1:6">
      <c r="A65" s="122">
        <v>4266</v>
      </c>
      <c r="B65" s="137" t="s">
        <v>405</v>
      </c>
      <c r="C65" s="132" t="s">
        <v>80</v>
      </c>
      <c r="D65" s="1">
        <f t="shared" si="2"/>
        <v>460</v>
      </c>
      <c r="E65" s="1">
        <v>460</v>
      </c>
      <c r="F65" s="1" t="s">
        <v>33</v>
      </c>
    </row>
    <row r="66" spans="1:6">
      <c r="A66" s="122">
        <v>4267</v>
      </c>
      <c r="B66" s="137" t="s">
        <v>406</v>
      </c>
      <c r="C66" s="132" t="s">
        <v>81</v>
      </c>
      <c r="D66" s="1">
        <f t="shared" si="2"/>
        <v>64100</v>
      </c>
      <c r="E66" s="1">
        <v>64100</v>
      </c>
      <c r="F66" s="1" t="s">
        <v>33</v>
      </c>
    </row>
    <row r="67" spans="1:6">
      <c r="A67" s="122">
        <v>4268</v>
      </c>
      <c r="B67" s="137" t="s">
        <v>407</v>
      </c>
      <c r="C67" s="132" t="s">
        <v>82</v>
      </c>
      <c r="D67" s="1">
        <f t="shared" si="2"/>
        <v>62750</v>
      </c>
      <c r="E67" s="1">
        <v>62750</v>
      </c>
      <c r="F67" s="1" t="s">
        <v>33</v>
      </c>
    </row>
    <row r="68" spans="1:6" s="7" customFormat="1">
      <c r="A68" s="122">
        <v>4300</v>
      </c>
      <c r="B68" s="139" t="s">
        <v>1110</v>
      </c>
      <c r="C68" s="129" t="s">
        <v>28</v>
      </c>
      <c r="D68" s="14">
        <f t="shared" si="2"/>
        <v>0</v>
      </c>
      <c r="E68" s="14">
        <f>E70+E74+E78</f>
        <v>0</v>
      </c>
      <c r="F68" s="14" t="s">
        <v>33</v>
      </c>
    </row>
    <row r="69" spans="1:6">
      <c r="A69" s="127"/>
      <c r="B69" s="125" t="s">
        <v>374</v>
      </c>
      <c r="C69" s="124"/>
      <c r="D69" s="1"/>
      <c r="E69" s="1"/>
      <c r="F69" s="1"/>
    </row>
    <row r="70" spans="1:6">
      <c r="A70" s="122">
        <v>4310</v>
      </c>
      <c r="B70" s="139" t="s">
        <v>1111</v>
      </c>
      <c r="C70" s="129" t="s">
        <v>28</v>
      </c>
      <c r="D70" s="1">
        <f t="shared" ref="D70" si="3">E70</f>
        <v>0</v>
      </c>
      <c r="E70" s="1">
        <f>E72+E73</f>
        <v>0</v>
      </c>
      <c r="F70" s="14" t="s">
        <v>33</v>
      </c>
    </row>
    <row r="71" spans="1:6">
      <c r="A71" s="122"/>
      <c r="B71" s="125" t="s">
        <v>187</v>
      </c>
      <c r="C71" s="129"/>
      <c r="D71" s="1"/>
      <c r="E71" s="1"/>
      <c r="F71" s="1"/>
    </row>
    <row r="72" spans="1:6">
      <c r="A72" s="122">
        <v>4311</v>
      </c>
      <c r="B72" s="137" t="s">
        <v>408</v>
      </c>
      <c r="C72" s="132" t="s">
        <v>83</v>
      </c>
      <c r="D72" s="1">
        <f>E72</f>
        <v>0</v>
      </c>
      <c r="E72" s="1"/>
      <c r="F72" s="1" t="s">
        <v>33</v>
      </c>
    </row>
    <row r="73" spans="1:6">
      <c r="A73" s="122">
        <v>4312</v>
      </c>
      <c r="B73" s="137" t="s">
        <v>409</v>
      </c>
      <c r="C73" s="132" t="s">
        <v>84</v>
      </c>
      <c r="D73" s="1">
        <f>E73</f>
        <v>0</v>
      </c>
      <c r="E73" s="1"/>
      <c r="F73" s="1" t="s">
        <v>33</v>
      </c>
    </row>
    <row r="74" spans="1:6">
      <c r="A74" s="122">
        <v>4320</v>
      </c>
      <c r="B74" s="139" t="s">
        <v>1112</v>
      </c>
      <c r="C74" s="129" t="s">
        <v>28</v>
      </c>
      <c r="D74" s="1">
        <f t="shared" ref="D74" si="4">E74</f>
        <v>0</v>
      </c>
      <c r="E74" s="1">
        <f>E76+E77</f>
        <v>0</v>
      </c>
      <c r="F74" s="14" t="s">
        <v>33</v>
      </c>
    </row>
    <row r="75" spans="1:6">
      <c r="A75" s="122"/>
      <c r="B75" s="125" t="s">
        <v>187</v>
      </c>
      <c r="C75" s="129"/>
      <c r="D75" s="1"/>
      <c r="E75" s="1"/>
      <c r="F75" s="1"/>
    </row>
    <row r="76" spans="1:6">
      <c r="A76" s="122">
        <v>4321</v>
      </c>
      <c r="B76" s="137" t="s">
        <v>410</v>
      </c>
      <c r="C76" s="132" t="s">
        <v>85</v>
      </c>
      <c r="D76" s="1">
        <f>E76</f>
        <v>0</v>
      </c>
      <c r="E76" s="1"/>
      <c r="F76" s="1" t="s">
        <v>33</v>
      </c>
    </row>
    <row r="77" spans="1:6">
      <c r="A77" s="122">
        <v>4322</v>
      </c>
      <c r="B77" s="137" t="s">
        <v>411</v>
      </c>
      <c r="C77" s="132" t="s">
        <v>86</v>
      </c>
      <c r="D77" s="1">
        <f>E77</f>
        <v>0</v>
      </c>
      <c r="E77" s="1"/>
      <c r="F77" s="1" t="s">
        <v>33</v>
      </c>
    </row>
    <row r="78" spans="1:6" ht="26.4">
      <c r="A78" s="122">
        <v>4330</v>
      </c>
      <c r="B78" s="139" t="s">
        <v>1113</v>
      </c>
      <c r="C78" s="129" t="s">
        <v>28</v>
      </c>
      <c r="D78" s="1">
        <f>E78</f>
        <v>0</v>
      </c>
      <c r="E78" s="1">
        <f>E80+E81+E82</f>
        <v>0</v>
      </c>
      <c r="F78" s="1" t="s">
        <v>33</v>
      </c>
    </row>
    <row r="79" spans="1:6">
      <c r="A79" s="122"/>
      <c r="B79" s="125" t="s">
        <v>187</v>
      </c>
      <c r="C79" s="129"/>
      <c r="D79" s="1"/>
      <c r="E79" s="1"/>
      <c r="F79" s="1"/>
    </row>
    <row r="80" spans="1:6">
      <c r="A80" s="122">
        <v>4331</v>
      </c>
      <c r="B80" s="137" t="s">
        <v>412</v>
      </c>
      <c r="C80" s="132" t="s">
        <v>87</v>
      </c>
      <c r="D80" s="1">
        <f>E80</f>
        <v>0</v>
      </c>
      <c r="E80" s="1"/>
      <c r="F80" s="1" t="s">
        <v>33</v>
      </c>
    </row>
    <row r="81" spans="1:6">
      <c r="A81" s="122">
        <v>4332</v>
      </c>
      <c r="B81" s="137" t="s">
        <v>413</v>
      </c>
      <c r="C81" s="132" t="s">
        <v>88</v>
      </c>
      <c r="D81" s="1">
        <f>E81</f>
        <v>0</v>
      </c>
      <c r="E81" s="1"/>
      <c r="F81" s="1" t="s">
        <v>33</v>
      </c>
    </row>
    <row r="82" spans="1:6" ht="18" customHeight="1">
      <c r="A82" s="122">
        <v>4333</v>
      </c>
      <c r="B82" s="137" t="s">
        <v>414</v>
      </c>
      <c r="C82" s="132" t="s">
        <v>89</v>
      </c>
      <c r="D82" s="1">
        <f>E82</f>
        <v>0</v>
      </c>
      <c r="E82" s="1"/>
      <c r="F82" s="1" t="s">
        <v>33</v>
      </c>
    </row>
    <row r="83" spans="1:6" s="7" customFormat="1">
      <c r="A83" s="122">
        <v>4400</v>
      </c>
      <c r="B83" s="137" t="s">
        <v>1114</v>
      </c>
      <c r="C83" s="129" t="s">
        <v>28</v>
      </c>
      <c r="D83" s="14">
        <f>E83</f>
        <v>820900</v>
      </c>
      <c r="E83" s="14">
        <f>E85+E89</f>
        <v>820900</v>
      </c>
      <c r="F83" s="14" t="s">
        <v>33</v>
      </c>
    </row>
    <row r="84" spans="1:6">
      <c r="A84" s="127"/>
      <c r="B84" s="125" t="s">
        <v>374</v>
      </c>
      <c r="C84" s="124"/>
      <c r="D84" s="1"/>
      <c r="E84" s="1"/>
      <c r="F84" s="14"/>
    </row>
    <row r="85" spans="1:6" ht="26.4">
      <c r="A85" s="122">
        <v>4410</v>
      </c>
      <c r="B85" s="139" t="s">
        <v>1115</v>
      </c>
      <c r="C85" s="129" t="s">
        <v>28</v>
      </c>
      <c r="D85" s="1">
        <f t="shared" ref="D85" si="5">E85</f>
        <v>820900</v>
      </c>
      <c r="E85" s="1">
        <f>E87+E88</f>
        <v>820900</v>
      </c>
      <c r="F85" s="14" t="s">
        <v>33</v>
      </c>
    </row>
    <row r="86" spans="1:6">
      <c r="A86" s="122"/>
      <c r="B86" s="125" t="s">
        <v>187</v>
      </c>
      <c r="C86" s="129"/>
      <c r="D86" s="1"/>
      <c r="E86" s="1"/>
      <c r="F86" s="1"/>
    </row>
    <row r="87" spans="1:6" ht="26.4">
      <c r="A87" s="122">
        <v>4411</v>
      </c>
      <c r="B87" s="137" t="s">
        <v>415</v>
      </c>
      <c r="C87" s="132" t="s">
        <v>90</v>
      </c>
      <c r="D87" s="1">
        <f>E87</f>
        <v>820900</v>
      </c>
      <c r="E87" s="1">
        <v>820900</v>
      </c>
      <c r="F87" s="1" t="s">
        <v>33</v>
      </c>
    </row>
    <row r="88" spans="1:6" ht="26.4">
      <c r="A88" s="122">
        <v>4412</v>
      </c>
      <c r="B88" s="137" t="s">
        <v>416</v>
      </c>
      <c r="C88" s="132" t="s">
        <v>91</v>
      </c>
      <c r="D88" s="1">
        <f>E88</f>
        <v>0</v>
      </c>
      <c r="E88" s="1"/>
      <c r="F88" s="1" t="s">
        <v>33</v>
      </c>
    </row>
    <row r="89" spans="1:6" ht="26.4">
      <c r="A89" s="122">
        <v>4420</v>
      </c>
      <c r="B89" s="139" t="s">
        <v>1116</v>
      </c>
      <c r="C89" s="129" t="s">
        <v>28</v>
      </c>
      <c r="D89" s="1">
        <f t="shared" ref="D89" si="6">E89</f>
        <v>0</v>
      </c>
      <c r="E89" s="1">
        <f>E91+E92</f>
        <v>0</v>
      </c>
      <c r="F89" s="1" t="s">
        <v>33</v>
      </c>
    </row>
    <row r="90" spans="1:6">
      <c r="A90" s="122"/>
      <c r="B90" s="125" t="s">
        <v>187</v>
      </c>
      <c r="C90" s="129"/>
      <c r="D90" s="1"/>
      <c r="E90" s="1"/>
      <c r="F90" s="1"/>
    </row>
    <row r="91" spans="1:6" ht="26.4">
      <c r="A91" s="122">
        <v>4421</v>
      </c>
      <c r="B91" s="137" t="s">
        <v>417</v>
      </c>
      <c r="C91" s="132" t="s">
        <v>92</v>
      </c>
      <c r="D91" s="1">
        <f>E91</f>
        <v>0</v>
      </c>
      <c r="E91" s="1"/>
      <c r="F91" s="1" t="s">
        <v>33</v>
      </c>
    </row>
    <row r="92" spans="1:6" ht="26.4">
      <c r="A92" s="122">
        <v>4422</v>
      </c>
      <c r="B92" s="137" t="s">
        <v>418</v>
      </c>
      <c r="C92" s="132" t="s">
        <v>93</v>
      </c>
      <c r="D92" s="1">
        <f>E92</f>
        <v>0</v>
      </c>
      <c r="E92" s="1"/>
      <c r="F92" s="1" t="s">
        <v>33</v>
      </c>
    </row>
    <row r="93" spans="1:6" s="7" customFormat="1" ht="23.25" customHeight="1">
      <c r="A93" s="122">
        <v>4500</v>
      </c>
      <c r="B93" s="138" t="s">
        <v>1117</v>
      </c>
      <c r="C93" s="129" t="s">
        <v>28</v>
      </c>
      <c r="D93" s="14">
        <f>E93+F93</f>
        <v>20927.5</v>
      </c>
      <c r="E93" s="14">
        <f>E95+E99+E103+E115</f>
        <v>20927.5</v>
      </c>
      <c r="F93" s="14">
        <f>F95+F99+F103+F115</f>
        <v>0</v>
      </c>
    </row>
    <row r="94" spans="1:6">
      <c r="A94" s="127"/>
      <c r="B94" s="125" t="s">
        <v>374</v>
      </c>
      <c r="C94" s="124"/>
      <c r="D94" s="1"/>
      <c r="E94" s="1"/>
      <c r="F94" s="1"/>
    </row>
    <row r="95" spans="1:6" ht="26.4">
      <c r="A95" s="122">
        <v>4510</v>
      </c>
      <c r="B95" s="140" t="s">
        <v>1118</v>
      </c>
      <c r="C95" s="129" t="s">
        <v>28</v>
      </c>
      <c r="D95" s="1">
        <f>E95+F95</f>
        <v>0</v>
      </c>
      <c r="E95" s="1">
        <f>E97+E98</f>
        <v>0</v>
      </c>
      <c r="F95" s="1"/>
    </row>
    <row r="96" spans="1:6">
      <c r="A96" s="122"/>
      <c r="B96" s="125" t="s">
        <v>187</v>
      </c>
      <c r="C96" s="129"/>
      <c r="D96" s="1"/>
      <c r="E96" s="1"/>
      <c r="F96" s="1"/>
    </row>
    <row r="97" spans="1:6">
      <c r="A97" s="122">
        <v>4511</v>
      </c>
      <c r="B97" s="141" t="s">
        <v>419</v>
      </c>
      <c r="C97" s="132" t="s">
        <v>94</v>
      </c>
      <c r="D97" s="1">
        <f>E97</f>
        <v>0</v>
      </c>
      <c r="E97" s="1"/>
      <c r="F97" s="1" t="s">
        <v>33</v>
      </c>
    </row>
    <row r="98" spans="1:6" ht="19.5" customHeight="1">
      <c r="A98" s="122">
        <v>4512</v>
      </c>
      <c r="B98" s="137" t="s">
        <v>420</v>
      </c>
      <c r="C98" s="132" t="s">
        <v>95</v>
      </c>
      <c r="D98" s="1">
        <f>E98</f>
        <v>0</v>
      </c>
      <c r="E98" s="1"/>
      <c r="F98" s="1" t="s">
        <v>33</v>
      </c>
    </row>
    <row r="99" spans="1:6" ht="26.4">
      <c r="A99" s="122">
        <v>4520</v>
      </c>
      <c r="B99" s="140" t="s">
        <v>1119</v>
      </c>
      <c r="C99" s="129" t="s">
        <v>28</v>
      </c>
      <c r="D99" s="1">
        <f>E99+F99</f>
        <v>0</v>
      </c>
      <c r="E99" s="1">
        <f>E101+E102</f>
        <v>0</v>
      </c>
      <c r="F99" s="1"/>
    </row>
    <row r="100" spans="1:6">
      <c r="A100" s="122"/>
      <c r="B100" s="125" t="s">
        <v>187</v>
      </c>
      <c r="C100" s="129"/>
      <c r="D100" s="1"/>
      <c r="E100" s="1"/>
      <c r="F100" s="1"/>
    </row>
    <row r="101" spans="1:6" ht="26.4">
      <c r="A101" s="122">
        <v>4521</v>
      </c>
      <c r="B101" s="137" t="s">
        <v>421</v>
      </c>
      <c r="C101" s="132" t="s">
        <v>96</v>
      </c>
      <c r="D101" s="1">
        <f>E101</f>
        <v>0</v>
      </c>
      <c r="E101" s="1"/>
      <c r="F101" s="1" t="s">
        <v>33</v>
      </c>
    </row>
    <row r="102" spans="1:6" ht="26.4">
      <c r="A102" s="122">
        <v>4522</v>
      </c>
      <c r="B102" s="137" t="s">
        <v>422</v>
      </c>
      <c r="C102" s="132" t="s">
        <v>97</v>
      </c>
      <c r="D102" s="1">
        <f>E102</f>
        <v>0</v>
      </c>
      <c r="E102" s="1"/>
      <c r="F102" s="1" t="s">
        <v>33</v>
      </c>
    </row>
    <row r="103" spans="1:6" ht="26.4">
      <c r="A103" s="122">
        <v>4530</v>
      </c>
      <c r="B103" s="140" t="s">
        <v>1120</v>
      </c>
      <c r="C103" s="129" t="s">
        <v>28</v>
      </c>
      <c r="D103" s="1">
        <f>E103+F103</f>
        <v>16500</v>
      </c>
      <c r="E103" s="1">
        <f>E105+E106+E107</f>
        <v>16500</v>
      </c>
      <c r="F103" s="1">
        <f>F105+F106+F107</f>
        <v>0</v>
      </c>
    </row>
    <row r="104" spans="1:6">
      <c r="A104" s="122"/>
      <c r="B104" s="125" t="s">
        <v>187</v>
      </c>
      <c r="C104" s="129"/>
      <c r="D104" s="1"/>
      <c r="E104" s="1"/>
      <c r="F104" s="1"/>
    </row>
    <row r="105" spans="1:6" ht="26.4">
      <c r="A105" s="122">
        <v>4531</v>
      </c>
      <c r="B105" s="142" t="s">
        <v>423</v>
      </c>
      <c r="C105" s="121" t="s">
        <v>98</v>
      </c>
      <c r="D105" s="1">
        <f>E105+F105</f>
        <v>0</v>
      </c>
      <c r="E105" s="1"/>
      <c r="F105" s="1"/>
    </row>
    <row r="106" spans="1:6" ht="26.4">
      <c r="A106" s="122">
        <v>4532</v>
      </c>
      <c r="B106" s="142" t="s">
        <v>424</v>
      </c>
      <c r="C106" s="132" t="s">
        <v>99</v>
      </c>
      <c r="D106" s="1">
        <f>E106+F106</f>
        <v>16500</v>
      </c>
      <c r="E106" s="1">
        <v>16500</v>
      </c>
      <c r="F106" s="1"/>
    </row>
    <row r="107" spans="1:6">
      <c r="A107" s="122">
        <v>4533</v>
      </c>
      <c r="B107" s="142" t="s">
        <v>1121</v>
      </c>
      <c r="C107" s="132" t="s">
        <v>100</v>
      </c>
      <c r="D107" s="1">
        <f>E107+F107</f>
        <v>0</v>
      </c>
      <c r="E107" s="1">
        <f>E109+E113+E114</f>
        <v>0</v>
      </c>
      <c r="F107" s="1">
        <f>F109+F113+F114</f>
        <v>0</v>
      </c>
    </row>
    <row r="108" spans="1:6">
      <c r="A108" s="122"/>
      <c r="B108" s="143" t="s">
        <v>374</v>
      </c>
      <c r="C108" s="132"/>
      <c r="D108" s="1"/>
      <c r="E108" s="1"/>
      <c r="F108" s="1"/>
    </row>
    <row r="109" spans="1:6">
      <c r="A109" s="122">
        <v>4534</v>
      </c>
      <c r="B109" s="143" t="s">
        <v>522</v>
      </c>
      <c r="C109" s="132"/>
      <c r="D109" s="1">
        <f>E109+F109</f>
        <v>0</v>
      </c>
      <c r="E109" s="1">
        <v>0</v>
      </c>
      <c r="F109" s="1">
        <f>F111+F112</f>
        <v>0</v>
      </c>
    </row>
    <row r="110" spans="1:6">
      <c r="A110" s="122"/>
      <c r="B110" s="143" t="s">
        <v>425</v>
      </c>
      <c r="C110" s="132"/>
      <c r="D110" s="1"/>
      <c r="E110" s="1"/>
      <c r="F110" s="1"/>
    </row>
    <row r="111" spans="1:6">
      <c r="A111" s="144">
        <v>4535</v>
      </c>
      <c r="B111" s="145" t="s">
        <v>426</v>
      </c>
      <c r="C111" s="132"/>
      <c r="D111" s="1">
        <f>E111+F111</f>
        <v>0</v>
      </c>
      <c r="E111" s="1"/>
      <c r="F111" s="1"/>
    </row>
    <row r="112" spans="1:6">
      <c r="A112" s="122">
        <v>4536</v>
      </c>
      <c r="B112" s="143" t="s">
        <v>427</v>
      </c>
      <c r="C112" s="132"/>
      <c r="D112" s="1">
        <f>E112+F112</f>
        <v>0</v>
      </c>
      <c r="E112" s="1">
        <v>0</v>
      </c>
      <c r="F112" s="1"/>
    </row>
    <row r="113" spans="1:6">
      <c r="A113" s="122">
        <v>4537</v>
      </c>
      <c r="B113" s="143" t="s">
        <v>428</v>
      </c>
      <c r="C113" s="132"/>
      <c r="D113" s="1">
        <f>E113+F113</f>
        <v>0</v>
      </c>
      <c r="E113" s="1"/>
      <c r="F113" s="1"/>
    </row>
    <row r="114" spans="1:6">
      <c r="A114" s="122">
        <v>4538</v>
      </c>
      <c r="B114" s="143" t="s">
        <v>429</v>
      </c>
      <c r="C114" s="132"/>
      <c r="D114" s="1">
        <f>E114+F114</f>
        <v>0</v>
      </c>
      <c r="E114" s="1"/>
      <c r="F114" s="1"/>
    </row>
    <row r="115" spans="1:6" ht="26.4">
      <c r="A115" s="122">
        <v>4540</v>
      </c>
      <c r="B115" s="140" t="s">
        <v>1122</v>
      </c>
      <c r="C115" s="129" t="s">
        <v>28</v>
      </c>
      <c r="D115" s="1">
        <f>D117+D118+D121</f>
        <v>4427.5</v>
      </c>
      <c r="E115" s="1">
        <f>E121</f>
        <v>4427.5</v>
      </c>
      <c r="F115" s="1">
        <f>F117+F118+F119</f>
        <v>0</v>
      </c>
    </row>
    <row r="116" spans="1:6">
      <c r="A116" s="122"/>
      <c r="B116" s="125" t="s">
        <v>187</v>
      </c>
      <c r="C116" s="129"/>
      <c r="D116" s="1"/>
      <c r="E116" s="1"/>
      <c r="F116" s="1"/>
    </row>
    <row r="117" spans="1:6" ht="26.4">
      <c r="A117" s="122">
        <v>4541</v>
      </c>
      <c r="B117" s="142" t="s">
        <v>430</v>
      </c>
      <c r="C117" s="132" t="s">
        <v>101</v>
      </c>
      <c r="D117" s="1">
        <f>F117</f>
        <v>0</v>
      </c>
      <c r="E117" s="1" t="s">
        <v>33</v>
      </c>
      <c r="F117" s="1"/>
    </row>
    <row r="118" spans="1:6" ht="26.4">
      <c r="A118" s="122">
        <v>4542</v>
      </c>
      <c r="B118" s="142" t="s">
        <v>431</v>
      </c>
      <c r="C118" s="132" t="s">
        <v>102</v>
      </c>
      <c r="D118" s="1">
        <f>F118</f>
        <v>0</v>
      </c>
      <c r="E118" s="1" t="s">
        <v>33</v>
      </c>
      <c r="F118" s="1"/>
    </row>
    <row r="119" spans="1:6" ht="19.5" customHeight="1">
      <c r="A119" s="122">
        <v>4543</v>
      </c>
      <c r="B119" s="142" t="s">
        <v>1123</v>
      </c>
      <c r="C119" s="132"/>
      <c r="D119" s="1"/>
      <c r="E119" s="1" t="s">
        <v>33</v>
      </c>
      <c r="F119" s="1">
        <f>F121+F125+F126</f>
        <v>0</v>
      </c>
    </row>
    <row r="120" spans="1:6" s="5" customFormat="1">
      <c r="A120" s="146"/>
      <c r="B120" s="143" t="s">
        <v>374</v>
      </c>
      <c r="C120" s="147"/>
      <c r="D120" s="41"/>
      <c r="E120" s="41"/>
      <c r="F120" s="41"/>
    </row>
    <row r="121" spans="1:6">
      <c r="A121" s="122">
        <v>4544</v>
      </c>
      <c r="B121" s="143" t="s">
        <v>521</v>
      </c>
      <c r="C121" s="132"/>
      <c r="D121" s="1">
        <f>D123+D124+D125+D126</f>
        <v>4427.5</v>
      </c>
      <c r="E121" s="1">
        <f>E123+E124+E125+E126</f>
        <v>4427.5</v>
      </c>
      <c r="F121" s="1">
        <f>F123+F124</f>
        <v>0</v>
      </c>
    </row>
    <row r="122" spans="1:6">
      <c r="A122" s="122"/>
      <c r="B122" s="143" t="s">
        <v>425</v>
      </c>
      <c r="C122" s="132"/>
      <c r="D122" s="1"/>
      <c r="E122" s="1"/>
      <c r="F122" s="1"/>
    </row>
    <row r="123" spans="1:6">
      <c r="A123" s="144">
        <v>4545</v>
      </c>
      <c r="B123" s="145" t="s">
        <v>426</v>
      </c>
      <c r="C123" s="132"/>
      <c r="D123" s="1">
        <f>E123+F123</f>
        <v>0</v>
      </c>
      <c r="E123" s="1"/>
      <c r="F123" s="1"/>
    </row>
    <row r="124" spans="1:6">
      <c r="A124" s="122">
        <v>4546</v>
      </c>
      <c r="B124" s="143" t="s">
        <v>432</v>
      </c>
      <c r="C124" s="132"/>
      <c r="D124" s="1">
        <f>E124+F124</f>
        <v>0</v>
      </c>
      <c r="E124" s="1">
        <v>0</v>
      </c>
      <c r="F124" s="1"/>
    </row>
    <row r="125" spans="1:6">
      <c r="A125" s="122">
        <v>4547</v>
      </c>
      <c r="B125" s="143" t="s">
        <v>428</v>
      </c>
      <c r="C125" s="132"/>
      <c r="D125" s="1">
        <f>E125+F125</f>
        <v>0</v>
      </c>
      <c r="E125" s="1"/>
      <c r="F125" s="1"/>
    </row>
    <row r="126" spans="1:6">
      <c r="A126" s="122">
        <v>4548</v>
      </c>
      <c r="B126" s="143" t="s">
        <v>429</v>
      </c>
      <c r="C126" s="132" t="s">
        <v>103</v>
      </c>
      <c r="D126" s="1">
        <f>E126+F126</f>
        <v>4427.5</v>
      </c>
      <c r="E126" s="1">
        <v>4427.5</v>
      </c>
      <c r="F126" s="1"/>
    </row>
    <row r="127" spans="1:6" s="7" customFormat="1" ht="26.4">
      <c r="A127" s="122">
        <v>4600</v>
      </c>
      <c r="B127" s="140" t="s">
        <v>1124</v>
      </c>
      <c r="C127" s="129" t="s">
        <v>28</v>
      </c>
      <c r="D127" s="14">
        <f>E127</f>
        <v>28800</v>
      </c>
      <c r="E127" s="14">
        <f>E129+E133+E139</f>
        <v>28800</v>
      </c>
      <c r="F127" s="14" t="s">
        <v>33</v>
      </c>
    </row>
    <row r="128" spans="1:6">
      <c r="A128" s="122"/>
      <c r="B128" s="125" t="s">
        <v>374</v>
      </c>
      <c r="C128" s="124"/>
      <c r="D128" s="1"/>
      <c r="E128" s="1"/>
      <c r="F128" s="1"/>
    </row>
    <row r="129" spans="1:6">
      <c r="A129" s="122">
        <v>4610</v>
      </c>
      <c r="B129" s="148" t="s">
        <v>433</v>
      </c>
      <c r="C129" s="124"/>
      <c r="D129" s="1">
        <f>E129</f>
        <v>0</v>
      </c>
      <c r="E129" s="1">
        <f>E131+E132</f>
        <v>0</v>
      </c>
      <c r="F129" s="1" t="s">
        <v>4</v>
      </c>
    </row>
    <row r="130" spans="1:6">
      <c r="A130" s="122"/>
      <c r="B130" s="125" t="s">
        <v>374</v>
      </c>
      <c r="C130" s="124"/>
      <c r="D130" s="1"/>
      <c r="E130" s="1"/>
      <c r="F130" s="1"/>
    </row>
    <row r="131" spans="1:6" ht="26.4">
      <c r="A131" s="122">
        <v>4610</v>
      </c>
      <c r="B131" s="131" t="s">
        <v>434</v>
      </c>
      <c r="C131" s="124" t="s">
        <v>104</v>
      </c>
      <c r="D131" s="1">
        <f>E131</f>
        <v>0</v>
      </c>
      <c r="E131" s="1"/>
      <c r="F131" s="1" t="s">
        <v>33</v>
      </c>
    </row>
    <row r="132" spans="1:6" ht="26.4">
      <c r="A132" s="122">
        <v>4620</v>
      </c>
      <c r="B132" s="137" t="s">
        <v>435</v>
      </c>
      <c r="C132" s="124" t="s">
        <v>105</v>
      </c>
      <c r="D132" s="1">
        <f>E132</f>
        <v>0</v>
      </c>
      <c r="E132" s="1"/>
      <c r="F132" s="1" t="s">
        <v>33</v>
      </c>
    </row>
    <row r="133" spans="1:6" ht="26.4">
      <c r="A133" s="122">
        <v>4630</v>
      </c>
      <c r="B133" s="139" t="s">
        <v>1125</v>
      </c>
      <c r="C133" s="129" t="s">
        <v>28</v>
      </c>
      <c r="D133" s="1">
        <f>E133</f>
        <v>28800</v>
      </c>
      <c r="E133" s="1">
        <f>E135+E136+E137+E138</f>
        <v>28800</v>
      </c>
      <c r="F133" s="1" t="s">
        <v>33</v>
      </c>
    </row>
    <row r="134" spans="1:6">
      <c r="A134" s="122"/>
      <c r="B134" s="125" t="s">
        <v>187</v>
      </c>
      <c r="C134" s="129"/>
      <c r="D134" s="1"/>
      <c r="E134" s="1"/>
      <c r="F134" s="1"/>
    </row>
    <row r="135" spans="1:6">
      <c r="A135" s="122">
        <v>4631</v>
      </c>
      <c r="B135" s="137" t="s">
        <v>436</v>
      </c>
      <c r="C135" s="132" t="s">
        <v>106</v>
      </c>
      <c r="D135" s="1">
        <f>E135</f>
        <v>0</v>
      </c>
      <c r="E135" s="1"/>
      <c r="F135" s="1" t="s">
        <v>33</v>
      </c>
    </row>
    <row r="136" spans="1:6">
      <c r="A136" s="122">
        <v>4632</v>
      </c>
      <c r="B136" s="131" t="s">
        <v>437</v>
      </c>
      <c r="C136" s="132" t="s">
        <v>107</v>
      </c>
      <c r="D136" s="1">
        <f>E136</f>
        <v>6900</v>
      </c>
      <c r="E136" s="1">
        <v>6900</v>
      </c>
      <c r="F136" s="1" t="s">
        <v>33</v>
      </c>
    </row>
    <row r="137" spans="1:6">
      <c r="A137" s="122">
        <v>4633</v>
      </c>
      <c r="B137" s="137" t="s">
        <v>438</v>
      </c>
      <c r="C137" s="132" t="s">
        <v>108</v>
      </c>
      <c r="D137" s="1">
        <f>E137</f>
        <v>0</v>
      </c>
      <c r="E137" s="1"/>
      <c r="F137" s="1" t="s">
        <v>33</v>
      </c>
    </row>
    <row r="138" spans="1:6">
      <c r="A138" s="122">
        <v>4634</v>
      </c>
      <c r="B138" s="137" t="s">
        <v>439</v>
      </c>
      <c r="C138" s="132" t="s">
        <v>518</v>
      </c>
      <c r="D138" s="1">
        <f>E138</f>
        <v>21900</v>
      </c>
      <c r="E138" s="1">
        <f>9200+12700</f>
        <v>21900</v>
      </c>
      <c r="F138" s="1" t="s">
        <v>33</v>
      </c>
    </row>
    <row r="139" spans="1:6">
      <c r="A139" s="122">
        <v>4640</v>
      </c>
      <c r="B139" s="139" t="s">
        <v>1126</v>
      </c>
      <c r="C139" s="129" t="s">
        <v>28</v>
      </c>
      <c r="D139" s="1">
        <f>E139</f>
        <v>0</v>
      </c>
      <c r="E139" s="1">
        <f>E141</f>
        <v>0</v>
      </c>
      <c r="F139" s="1" t="s">
        <v>33</v>
      </c>
    </row>
    <row r="140" spans="1:6">
      <c r="A140" s="122"/>
      <c r="B140" s="125" t="s">
        <v>187</v>
      </c>
      <c r="C140" s="129"/>
      <c r="D140" s="1"/>
      <c r="E140" s="1"/>
      <c r="F140" s="1"/>
    </row>
    <row r="141" spans="1:6">
      <c r="A141" s="122">
        <v>4641</v>
      </c>
      <c r="B141" s="137" t="s">
        <v>440</v>
      </c>
      <c r="C141" s="132" t="s">
        <v>109</v>
      </c>
      <c r="D141" s="1">
        <f>E141</f>
        <v>0</v>
      </c>
      <c r="E141" s="1"/>
      <c r="F141" s="1" t="s">
        <v>33</v>
      </c>
    </row>
    <row r="142" spans="1:6" s="7" customFormat="1" ht="26.4">
      <c r="A142" s="149">
        <v>4700</v>
      </c>
      <c r="B142" s="133" t="s">
        <v>1127</v>
      </c>
      <c r="C142" s="129" t="s">
        <v>28</v>
      </c>
      <c r="D142" s="14">
        <f>D144+D148+D154+D157+D161+D164+D167</f>
        <v>31688.1</v>
      </c>
      <c r="E142" s="14">
        <f>E144+E148+E154+E157+E161+E164+E167</f>
        <v>796208</v>
      </c>
      <c r="F142" s="14">
        <f>F167</f>
        <v>0</v>
      </c>
    </row>
    <row r="143" spans="1:6">
      <c r="A143" s="127"/>
      <c r="B143" s="125" t="s">
        <v>374</v>
      </c>
      <c r="C143" s="124"/>
      <c r="D143" s="1"/>
      <c r="E143" s="1"/>
      <c r="F143" s="1"/>
    </row>
    <row r="144" spans="1:6" ht="26.4">
      <c r="A144" s="122">
        <v>4710</v>
      </c>
      <c r="B144" s="133" t="s">
        <v>1128</v>
      </c>
      <c r="C144" s="129" t="s">
        <v>28</v>
      </c>
      <c r="D144" s="1">
        <f>E144</f>
        <v>9607.1</v>
      </c>
      <c r="E144" s="1">
        <f>E146+E147</f>
        <v>9607.1</v>
      </c>
      <c r="F144" s="1" t="s">
        <v>33</v>
      </c>
    </row>
    <row r="145" spans="1:6">
      <c r="A145" s="122"/>
      <c r="B145" s="125" t="s">
        <v>187</v>
      </c>
      <c r="C145" s="129"/>
      <c r="D145" s="1"/>
      <c r="E145" s="1"/>
      <c r="F145" s="1"/>
    </row>
    <row r="146" spans="1:6" ht="45" customHeight="1">
      <c r="A146" s="122">
        <v>4711</v>
      </c>
      <c r="B146" s="131" t="s">
        <v>441</v>
      </c>
      <c r="C146" s="132" t="s">
        <v>110</v>
      </c>
      <c r="D146" s="1">
        <f>E146</f>
        <v>0</v>
      </c>
      <c r="E146" s="1"/>
      <c r="F146" s="1" t="s">
        <v>33</v>
      </c>
    </row>
    <row r="147" spans="1:6" ht="30" customHeight="1">
      <c r="A147" s="122">
        <v>4712</v>
      </c>
      <c r="B147" s="137" t="s">
        <v>442</v>
      </c>
      <c r="C147" s="132" t="s">
        <v>111</v>
      </c>
      <c r="D147" s="1">
        <f>E147</f>
        <v>9607.1</v>
      </c>
      <c r="E147" s="1">
        <v>9607.1</v>
      </c>
      <c r="F147" s="1" t="s">
        <v>33</v>
      </c>
    </row>
    <row r="148" spans="1:6" ht="39.6">
      <c r="A148" s="122">
        <v>4720</v>
      </c>
      <c r="B148" s="139" t="s">
        <v>1129</v>
      </c>
      <c r="C148" s="150" t="s">
        <v>33</v>
      </c>
      <c r="D148" s="1">
        <f>E148</f>
        <v>10600</v>
      </c>
      <c r="E148" s="1">
        <f>E150+E151+E152+E153</f>
        <v>10600</v>
      </c>
      <c r="F148" s="1" t="s">
        <v>33</v>
      </c>
    </row>
    <row r="149" spans="1:6">
      <c r="A149" s="122"/>
      <c r="B149" s="125" t="s">
        <v>187</v>
      </c>
      <c r="C149" s="129"/>
      <c r="D149" s="1"/>
      <c r="E149" s="1"/>
      <c r="F149" s="1"/>
    </row>
    <row r="150" spans="1:6">
      <c r="A150" s="122">
        <v>4721</v>
      </c>
      <c r="B150" s="137" t="s">
        <v>443</v>
      </c>
      <c r="C150" s="132" t="s">
        <v>112</v>
      </c>
      <c r="D150" s="1">
        <f>E150</f>
        <v>0</v>
      </c>
      <c r="E150" s="1"/>
      <c r="F150" s="1" t="s">
        <v>33</v>
      </c>
    </row>
    <row r="151" spans="1:6">
      <c r="A151" s="122">
        <v>4722</v>
      </c>
      <c r="B151" s="137" t="s">
        <v>444</v>
      </c>
      <c r="C151" s="151">
        <v>4822</v>
      </c>
      <c r="D151" s="1">
        <f>E151</f>
        <v>0</v>
      </c>
      <c r="E151" s="1"/>
      <c r="F151" s="1" t="s">
        <v>33</v>
      </c>
    </row>
    <row r="152" spans="1:6">
      <c r="A152" s="122">
        <v>4723</v>
      </c>
      <c r="B152" s="137" t="s">
        <v>445</v>
      </c>
      <c r="C152" s="132" t="s">
        <v>113</v>
      </c>
      <c r="D152" s="1">
        <f>E152</f>
        <v>10600</v>
      </c>
      <c r="E152" s="1">
        <v>10600</v>
      </c>
      <c r="F152" s="1" t="s">
        <v>33</v>
      </c>
    </row>
    <row r="153" spans="1:6" ht="26.4">
      <c r="A153" s="122">
        <v>4724</v>
      </c>
      <c r="B153" s="137" t="s">
        <v>446</v>
      </c>
      <c r="C153" s="132" t="s">
        <v>114</v>
      </c>
      <c r="D153" s="1">
        <f>E153</f>
        <v>0</v>
      </c>
      <c r="E153" s="1"/>
      <c r="F153" s="1" t="s">
        <v>33</v>
      </c>
    </row>
    <row r="154" spans="1:6" ht="26.4">
      <c r="A154" s="122">
        <v>4730</v>
      </c>
      <c r="B154" s="139" t="s">
        <v>1130</v>
      </c>
      <c r="C154" s="129" t="s">
        <v>28</v>
      </c>
      <c r="D154" s="1">
        <f>E154</f>
        <v>0</v>
      </c>
      <c r="E154" s="1">
        <f>E156</f>
        <v>0</v>
      </c>
      <c r="F154" s="1" t="s">
        <v>33</v>
      </c>
    </row>
    <row r="155" spans="1:6">
      <c r="A155" s="122"/>
      <c r="B155" s="125" t="s">
        <v>187</v>
      </c>
      <c r="C155" s="129"/>
      <c r="D155" s="1"/>
      <c r="E155" s="1"/>
      <c r="F155" s="1"/>
    </row>
    <row r="156" spans="1:6">
      <c r="A156" s="122">
        <v>4731</v>
      </c>
      <c r="B156" s="141" t="s">
        <v>447</v>
      </c>
      <c r="C156" s="132" t="s">
        <v>115</v>
      </c>
      <c r="D156" s="1">
        <f>E156</f>
        <v>0</v>
      </c>
      <c r="E156" s="1"/>
      <c r="F156" s="1" t="s">
        <v>33</v>
      </c>
    </row>
    <row r="157" spans="1:6" ht="39.6">
      <c r="A157" s="122">
        <v>4740</v>
      </c>
      <c r="B157" s="139" t="s">
        <v>1131</v>
      </c>
      <c r="C157" s="129" t="s">
        <v>28</v>
      </c>
      <c r="D157" s="1">
        <f>E157</f>
        <v>0</v>
      </c>
      <c r="E157" s="1">
        <f>E159+E160</f>
        <v>0</v>
      </c>
      <c r="F157" s="1" t="s">
        <v>33</v>
      </c>
    </row>
    <row r="158" spans="1:6">
      <c r="A158" s="122"/>
      <c r="B158" s="125" t="s">
        <v>187</v>
      </c>
      <c r="C158" s="129"/>
      <c r="D158" s="1"/>
      <c r="E158" s="1"/>
      <c r="F158" s="1"/>
    </row>
    <row r="159" spans="1:6" ht="26.4">
      <c r="A159" s="122">
        <v>4741</v>
      </c>
      <c r="B159" s="137" t="s">
        <v>448</v>
      </c>
      <c r="C159" s="132" t="s">
        <v>116</v>
      </c>
      <c r="D159" s="1">
        <f>E159</f>
        <v>0</v>
      </c>
      <c r="E159" s="1"/>
      <c r="F159" s="1" t="s">
        <v>33</v>
      </c>
    </row>
    <row r="160" spans="1:6" ht="26.4">
      <c r="A160" s="122">
        <v>4742</v>
      </c>
      <c r="B160" s="137" t="s">
        <v>449</v>
      </c>
      <c r="C160" s="132" t="s">
        <v>117</v>
      </c>
      <c r="D160" s="1">
        <f>E160</f>
        <v>0</v>
      </c>
      <c r="E160" s="1"/>
      <c r="F160" s="1" t="s">
        <v>33</v>
      </c>
    </row>
    <row r="161" spans="1:6" ht="39.6">
      <c r="A161" s="122">
        <v>4750</v>
      </c>
      <c r="B161" s="139" t="s">
        <v>1132</v>
      </c>
      <c r="C161" s="129" t="s">
        <v>28</v>
      </c>
      <c r="D161" s="1">
        <f>E161</f>
        <v>860.9</v>
      </c>
      <c r="E161" s="1">
        <f>E163</f>
        <v>860.9</v>
      </c>
      <c r="F161" s="1" t="s">
        <v>33</v>
      </c>
    </row>
    <row r="162" spans="1:6">
      <c r="A162" s="122"/>
      <c r="B162" s="125" t="s">
        <v>187</v>
      </c>
      <c r="C162" s="129"/>
      <c r="D162" s="1"/>
      <c r="E162" s="1"/>
      <c r="F162" s="1"/>
    </row>
    <row r="163" spans="1:6" ht="30.75" customHeight="1">
      <c r="A163" s="122">
        <v>4751</v>
      </c>
      <c r="B163" s="137" t="s">
        <v>450</v>
      </c>
      <c r="C163" s="132" t="s">
        <v>118</v>
      </c>
      <c r="D163" s="1">
        <f>E163</f>
        <v>860.9</v>
      </c>
      <c r="E163" s="1">
        <v>860.9</v>
      </c>
      <c r="F163" s="1" t="s">
        <v>33</v>
      </c>
    </row>
    <row r="164" spans="1:6">
      <c r="A164" s="122">
        <v>4760</v>
      </c>
      <c r="B164" s="139" t="s">
        <v>1133</v>
      </c>
      <c r="C164" s="129" t="s">
        <v>28</v>
      </c>
      <c r="D164" s="1">
        <f>E164</f>
        <v>0</v>
      </c>
      <c r="E164" s="1">
        <f>E166</f>
        <v>0</v>
      </c>
      <c r="F164" s="1" t="s">
        <v>33</v>
      </c>
    </row>
    <row r="165" spans="1:6">
      <c r="A165" s="122"/>
      <c r="B165" s="125" t="s">
        <v>187</v>
      </c>
      <c r="C165" s="129"/>
      <c r="D165" s="1"/>
      <c r="E165" s="1"/>
      <c r="F165" s="1"/>
    </row>
    <row r="166" spans="1:6">
      <c r="A166" s="122">
        <v>4761</v>
      </c>
      <c r="B166" s="137" t="s">
        <v>451</v>
      </c>
      <c r="C166" s="132" t="s">
        <v>119</v>
      </c>
      <c r="D166" s="1">
        <f>E166</f>
        <v>0</v>
      </c>
      <c r="E166" s="1">
        <v>0</v>
      </c>
      <c r="F166" s="1" t="s">
        <v>33</v>
      </c>
    </row>
    <row r="167" spans="1:6">
      <c r="A167" s="122">
        <v>4770</v>
      </c>
      <c r="B167" s="139" t="s">
        <v>1134</v>
      </c>
      <c r="C167" s="129" t="s">
        <v>28</v>
      </c>
      <c r="D167" s="1">
        <f>D169</f>
        <v>10620.1</v>
      </c>
      <c r="E167" s="1">
        <f>E169</f>
        <v>775140</v>
      </c>
      <c r="F167" s="1"/>
    </row>
    <row r="168" spans="1:6">
      <c r="A168" s="122"/>
      <c r="B168" s="125" t="s">
        <v>187</v>
      </c>
      <c r="C168" s="129"/>
      <c r="D168" s="1"/>
      <c r="E168" s="1"/>
      <c r="F168" s="1"/>
    </row>
    <row r="169" spans="1:6">
      <c r="A169" s="122">
        <v>4771</v>
      </c>
      <c r="B169" s="137" t="s">
        <v>452</v>
      </c>
      <c r="C169" s="132" t="s">
        <v>120</v>
      </c>
      <c r="D169" s="1">
        <v>10620.1</v>
      </c>
      <c r="E169" s="1">
        <v>775140</v>
      </c>
      <c r="F169" s="1"/>
    </row>
    <row r="170" spans="1:6" ht="26.4">
      <c r="A170" s="122">
        <v>4772</v>
      </c>
      <c r="B170" s="137" t="s">
        <v>453</v>
      </c>
      <c r="C170" s="129" t="s">
        <v>28</v>
      </c>
      <c r="D170" s="1">
        <f>E170</f>
        <v>764519.9</v>
      </c>
      <c r="E170" s="1">
        <f>'hat1'!F108</f>
        <v>764519.9</v>
      </c>
      <c r="F170" s="1" t="s">
        <v>33</v>
      </c>
    </row>
    <row r="171" spans="1:6" s="31" customFormat="1" ht="26.4">
      <c r="A171" s="122">
        <v>5000</v>
      </c>
      <c r="B171" s="132" t="s">
        <v>1135</v>
      </c>
      <c r="C171" s="129" t="s">
        <v>28</v>
      </c>
      <c r="D171" s="14">
        <f>F171</f>
        <v>1620879.6</v>
      </c>
      <c r="E171" s="14" t="s">
        <v>33</v>
      </c>
      <c r="F171" s="14">
        <f>F173+F191+F197+F200</f>
        <v>1620879.6</v>
      </c>
    </row>
    <row r="172" spans="1:6">
      <c r="A172" s="127"/>
      <c r="B172" s="125" t="s">
        <v>374</v>
      </c>
      <c r="C172" s="124"/>
      <c r="D172" s="1"/>
      <c r="E172" s="1"/>
      <c r="F172" s="1"/>
    </row>
    <row r="173" spans="1:6" ht="26.4">
      <c r="A173" s="122">
        <v>5100</v>
      </c>
      <c r="B173" s="137" t="s">
        <v>1136</v>
      </c>
      <c r="C173" s="129" t="s">
        <v>28</v>
      </c>
      <c r="D173" s="1">
        <f>F173</f>
        <v>1620879.6</v>
      </c>
      <c r="E173" s="1" t="s">
        <v>33</v>
      </c>
      <c r="F173" s="1">
        <f>F175+F180+F185</f>
        <v>1620879.6</v>
      </c>
    </row>
    <row r="174" spans="1:6">
      <c r="A174" s="127"/>
      <c r="B174" s="125" t="s">
        <v>374</v>
      </c>
      <c r="C174" s="124"/>
      <c r="D174" s="1"/>
      <c r="E174" s="1"/>
      <c r="F174" s="1"/>
    </row>
    <row r="175" spans="1:6" ht="26.4">
      <c r="A175" s="122">
        <v>5110</v>
      </c>
      <c r="B175" s="139" t="s">
        <v>1137</v>
      </c>
      <c r="C175" s="129" t="s">
        <v>28</v>
      </c>
      <c r="D175" s="1">
        <f>F175</f>
        <v>1596319.6</v>
      </c>
      <c r="E175" s="1"/>
      <c r="F175" s="1">
        <f>F177+F178+F179</f>
        <v>1596319.6</v>
      </c>
    </row>
    <row r="176" spans="1:6">
      <c r="A176" s="122"/>
      <c r="B176" s="125" t="s">
        <v>187</v>
      </c>
      <c r="C176" s="129"/>
      <c r="D176" s="1"/>
      <c r="E176" s="1"/>
      <c r="F176" s="1"/>
    </row>
    <row r="177" spans="1:6">
      <c r="A177" s="122">
        <v>5111</v>
      </c>
      <c r="B177" s="137" t="s">
        <v>454</v>
      </c>
      <c r="C177" s="152" t="s">
        <v>121</v>
      </c>
      <c r="D177" s="1">
        <f>F177</f>
        <v>0</v>
      </c>
      <c r="E177" s="1" t="s">
        <v>33</v>
      </c>
      <c r="F177" s="1"/>
    </row>
    <row r="178" spans="1:6">
      <c r="A178" s="122">
        <v>5112</v>
      </c>
      <c r="B178" s="137" t="s">
        <v>455</v>
      </c>
      <c r="C178" s="152" t="s">
        <v>122</v>
      </c>
      <c r="D178" s="1">
        <f>F178</f>
        <v>41040</v>
      </c>
      <c r="E178" s="1" t="s">
        <v>33</v>
      </c>
      <c r="F178" s="56">
        <v>41040</v>
      </c>
    </row>
    <row r="179" spans="1:6">
      <c r="A179" s="122">
        <v>5113</v>
      </c>
      <c r="B179" s="137" t="s">
        <v>456</v>
      </c>
      <c r="C179" s="152" t="s">
        <v>123</v>
      </c>
      <c r="D179" s="1">
        <f>F179</f>
        <v>1555279.6</v>
      </c>
      <c r="E179" s="1" t="s">
        <v>33</v>
      </c>
      <c r="F179" s="55">
        <v>1555279.6</v>
      </c>
    </row>
    <row r="180" spans="1:6" ht="26.4">
      <c r="A180" s="122">
        <v>5120</v>
      </c>
      <c r="B180" s="139" t="s">
        <v>1138</v>
      </c>
      <c r="C180" s="129" t="s">
        <v>28</v>
      </c>
      <c r="D180" s="1">
        <f>F180</f>
        <v>15500</v>
      </c>
      <c r="E180" s="1"/>
      <c r="F180" s="1">
        <f>F182+F183+F184</f>
        <v>15500</v>
      </c>
    </row>
    <row r="181" spans="1:6">
      <c r="A181" s="122"/>
      <c r="B181" s="153" t="s">
        <v>187</v>
      </c>
      <c r="C181" s="129"/>
      <c r="D181" s="1"/>
      <c r="E181" s="1"/>
      <c r="F181" s="1"/>
    </row>
    <row r="182" spans="1:6">
      <c r="A182" s="122">
        <v>5121</v>
      </c>
      <c r="B182" s="137" t="s">
        <v>457</v>
      </c>
      <c r="C182" s="152" t="s">
        <v>124</v>
      </c>
      <c r="D182" s="1">
        <f>F182</f>
        <v>0</v>
      </c>
      <c r="E182" s="1" t="s">
        <v>33</v>
      </c>
      <c r="F182" s="1"/>
    </row>
    <row r="183" spans="1:6">
      <c r="A183" s="122">
        <v>5122</v>
      </c>
      <c r="B183" s="137" t="s">
        <v>458</v>
      </c>
      <c r="C183" s="152" t="s">
        <v>125</v>
      </c>
      <c r="D183" s="1">
        <f>F183</f>
        <v>7000</v>
      </c>
      <c r="E183" s="1" t="s">
        <v>33</v>
      </c>
      <c r="F183" s="1">
        <v>7000</v>
      </c>
    </row>
    <row r="184" spans="1:6">
      <c r="A184" s="122">
        <v>5123</v>
      </c>
      <c r="B184" s="137" t="s">
        <v>459</v>
      </c>
      <c r="C184" s="152" t="s">
        <v>126</v>
      </c>
      <c r="D184" s="1">
        <f>F184</f>
        <v>8500</v>
      </c>
      <c r="E184" s="1" t="s">
        <v>33</v>
      </c>
      <c r="F184" s="1">
        <v>8500</v>
      </c>
    </row>
    <row r="185" spans="1:6" ht="26.4">
      <c r="A185" s="122">
        <v>5130</v>
      </c>
      <c r="B185" s="139" t="s">
        <v>1139</v>
      </c>
      <c r="C185" s="129" t="s">
        <v>28</v>
      </c>
      <c r="D185" s="1">
        <f>F185</f>
        <v>9060</v>
      </c>
      <c r="E185" s="1"/>
      <c r="F185" s="1">
        <f>F187+F188+F189+F190</f>
        <v>9060</v>
      </c>
    </row>
    <row r="186" spans="1:6">
      <c r="A186" s="122"/>
      <c r="B186" s="125" t="s">
        <v>187</v>
      </c>
      <c r="C186" s="129"/>
      <c r="D186" s="1"/>
      <c r="E186" s="1"/>
      <c r="F186" s="1"/>
    </row>
    <row r="187" spans="1:6">
      <c r="A187" s="122">
        <v>5131</v>
      </c>
      <c r="B187" s="137" t="s">
        <v>460</v>
      </c>
      <c r="C187" s="152" t="s">
        <v>127</v>
      </c>
      <c r="D187" s="1">
        <f>F187</f>
        <v>0</v>
      </c>
      <c r="E187" s="1" t="s">
        <v>33</v>
      </c>
      <c r="F187" s="1"/>
    </row>
    <row r="188" spans="1:6">
      <c r="A188" s="122">
        <v>5132</v>
      </c>
      <c r="B188" s="137" t="s">
        <v>461</v>
      </c>
      <c r="C188" s="152" t="s">
        <v>128</v>
      </c>
      <c r="D188" s="1">
        <f>F188</f>
        <v>0</v>
      </c>
      <c r="E188" s="1" t="s">
        <v>33</v>
      </c>
      <c r="F188" s="1"/>
    </row>
    <row r="189" spans="1:6">
      <c r="A189" s="122">
        <v>5133</v>
      </c>
      <c r="B189" s="137" t="s">
        <v>462</v>
      </c>
      <c r="C189" s="152" t="s">
        <v>129</v>
      </c>
      <c r="D189" s="1">
        <f>E189+F189</f>
        <v>0</v>
      </c>
      <c r="E189" s="1"/>
      <c r="F189" s="1"/>
    </row>
    <row r="190" spans="1:6">
      <c r="A190" s="122">
        <v>5134</v>
      </c>
      <c r="B190" s="137" t="s">
        <v>463</v>
      </c>
      <c r="C190" s="152" t="s">
        <v>130</v>
      </c>
      <c r="D190" s="1">
        <f>E190+F190</f>
        <v>9060</v>
      </c>
      <c r="E190" s="1"/>
      <c r="F190" s="1">
        <v>9060</v>
      </c>
    </row>
    <row r="191" spans="1:6">
      <c r="A191" s="122">
        <v>5200</v>
      </c>
      <c r="B191" s="139" t="s">
        <v>1140</v>
      </c>
      <c r="C191" s="129" t="s">
        <v>28</v>
      </c>
      <c r="D191" s="1">
        <f>F191</f>
        <v>0</v>
      </c>
      <c r="E191" s="1" t="s">
        <v>33</v>
      </c>
      <c r="F191" s="1">
        <f>F193+F194+F195+F196</f>
        <v>0</v>
      </c>
    </row>
    <row r="192" spans="1:6">
      <c r="A192" s="127"/>
      <c r="B192" s="125" t="s">
        <v>374</v>
      </c>
      <c r="C192" s="124"/>
      <c r="D192" s="1"/>
      <c r="E192" s="1"/>
      <c r="F192" s="1"/>
    </row>
    <row r="193" spans="1:6" ht="18.75" customHeight="1">
      <c r="A193" s="122">
        <v>5211</v>
      </c>
      <c r="B193" s="137" t="s">
        <v>464</v>
      </c>
      <c r="C193" s="152" t="s">
        <v>131</v>
      </c>
      <c r="D193" s="1">
        <f>F193</f>
        <v>0</v>
      </c>
      <c r="E193" s="1" t="s">
        <v>33</v>
      </c>
      <c r="F193" s="1"/>
    </row>
    <row r="194" spans="1:6">
      <c r="A194" s="122">
        <v>5221</v>
      </c>
      <c r="B194" s="137" t="s">
        <v>465</v>
      </c>
      <c r="C194" s="152" t="s">
        <v>132</v>
      </c>
      <c r="D194" s="1">
        <f>F194</f>
        <v>0</v>
      </c>
      <c r="E194" s="1" t="s">
        <v>33</v>
      </c>
      <c r="F194" s="1"/>
    </row>
    <row r="195" spans="1:6">
      <c r="A195" s="122">
        <v>5231</v>
      </c>
      <c r="B195" s="137" t="s">
        <v>466</v>
      </c>
      <c r="C195" s="152" t="s">
        <v>133</v>
      </c>
      <c r="D195" s="1">
        <f>F195</f>
        <v>0</v>
      </c>
      <c r="E195" s="1" t="s">
        <v>33</v>
      </c>
      <c r="F195" s="1"/>
    </row>
    <row r="196" spans="1:6">
      <c r="A196" s="122">
        <v>5241</v>
      </c>
      <c r="B196" s="137" t="s">
        <v>467</v>
      </c>
      <c r="C196" s="152" t="s">
        <v>134</v>
      </c>
      <c r="D196" s="1">
        <f>F196</f>
        <v>0</v>
      </c>
      <c r="E196" s="1" t="s">
        <v>33</v>
      </c>
      <c r="F196" s="1"/>
    </row>
    <row r="197" spans="1:6">
      <c r="A197" s="122">
        <v>5300</v>
      </c>
      <c r="B197" s="139" t="s">
        <v>1141</v>
      </c>
      <c r="C197" s="129" t="s">
        <v>28</v>
      </c>
      <c r="D197" s="1">
        <f>F197</f>
        <v>0</v>
      </c>
      <c r="E197" s="1" t="s">
        <v>33</v>
      </c>
      <c r="F197" s="1">
        <f>F199</f>
        <v>0</v>
      </c>
    </row>
    <row r="198" spans="1:6">
      <c r="A198" s="127"/>
      <c r="B198" s="125" t="s">
        <v>374</v>
      </c>
      <c r="C198" s="124"/>
      <c r="D198" s="1"/>
      <c r="E198" s="1"/>
      <c r="F198" s="1"/>
    </row>
    <row r="199" spans="1:6">
      <c r="A199" s="122">
        <v>5311</v>
      </c>
      <c r="B199" s="137" t="s">
        <v>468</v>
      </c>
      <c r="C199" s="152" t="s">
        <v>1180</v>
      </c>
      <c r="D199" s="1">
        <f>F199</f>
        <v>0</v>
      </c>
      <c r="E199" s="1" t="s">
        <v>33</v>
      </c>
      <c r="F199" s="1"/>
    </row>
    <row r="200" spans="1:6" ht="26.4">
      <c r="A200" s="122">
        <v>5400</v>
      </c>
      <c r="B200" s="139" t="s">
        <v>1142</v>
      </c>
      <c r="C200" s="129" t="s">
        <v>28</v>
      </c>
      <c r="D200" s="1">
        <f>F200</f>
        <v>0</v>
      </c>
      <c r="E200" s="1" t="s">
        <v>33</v>
      </c>
      <c r="F200" s="1">
        <f>F202+F203+F204+F205</f>
        <v>0</v>
      </c>
    </row>
    <row r="201" spans="1:6">
      <c r="A201" s="127"/>
      <c r="B201" s="125" t="s">
        <v>374</v>
      </c>
      <c r="C201" s="124"/>
      <c r="D201" s="1"/>
      <c r="E201" s="1"/>
      <c r="F201" s="1"/>
    </row>
    <row r="202" spans="1:6">
      <c r="A202" s="122">
        <v>5411</v>
      </c>
      <c r="B202" s="137" t="s">
        <v>469</v>
      </c>
      <c r="C202" s="152" t="s">
        <v>135</v>
      </c>
      <c r="D202" s="1">
        <f>F202</f>
        <v>0</v>
      </c>
      <c r="E202" s="1" t="s">
        <v>33</v>
      </c>
      <c r="F202" s="1"/>
    </row>
    <row r="203" spans="1:6">
      <c r="A203" s="122">
        <v>5421</v>
      </c>
      <c r="B203" s="137" t="s">
        <v>470</v>
      </c>
      <c r="C203" s="152" t="s">
        <v>136</v>
      </c>
      <c r="D203" s="1">
        <f>F203</f>
        <v>0</v>
      </c>
      <c r="E203" s="1" t="s">
        <v>33</v>
      </c>
      <c r="F203" s="1"/>
    </row>
    <row r="204" spans="1:6">
      <c r="A204" s="122">
        <v>5431</v>
      </c>
      <c r="B204" s="137" t="s">
        <v>471</v>
      </c>
      <c r="C204" s="152" t="s">
        <v>137</v>
      </c>
      <c r="D204" s="1">
        <f>F204</f>
        <v>0</v>
      </c>
      <c r="E204" s="1" t="s">
        <v>33</v>
      </c>
      <c r="F204" s="1"/>
    </row>
    <row r="205" spans="1:6">
      <c r="A205" s="122">
        <v>5441</v>
      </c>
      <c r="B205" s="154" t="s">
        <v>472</v>
      </c>
      <c r="C205" s="152" t="s">
        <v>138</v>
      </c>
      <c r="D205" s="1">
        <f>F205</f>
        <v>0</v>
      </c>
      <c r="E205" s="1" t="s">
        <v>33</v>
      </c>
      <c r="F205" s="1"/>
    </row>
    <row r="206" spans="1:6" s="32" customFormat="1" ht="26.4">
      <c r="A206" s="155" t="s">
        <v>139</v>
      </c>
      <c r="B206" s="156" t="s">
        <v>1143</v>
      </c>
      <c r="C206" s="157" t="s">
        <v>28</v>
      </c>
      <c r="D206" s="14">
        <f>F206</f>
        <v>-160000</v>
      </c>
      <c r="E206" s="14" t="s">
        <v>140</v>
      </c>
      <c r="F206" s="14">
        <f>F208+F213+F221+F224</f>
        <v>-160000</v>
      </c>
    </row>
    <row r="207" spans="1:6" s="33" customFormat="1">
      <c r="A207" s="155"/>
      <c r="B207" s="153" t="s">
        <v>195</v>
      </c>
      <c r="C207" s="157"/>
      <c r="D207" s="1"/>
      <c r="E207" s="1"/>
      <c r="F207" s="1"/>
    </row>
    <row r="208" spans="1:6" ht="26.4">
      <c r="A208" s="158" t="s">
        <v>141</v>
      </c>
      <c r="B208" s="156" t="s">
        <v>1144</v>
      </c>
      <c r="C208" s="121" t="s">
        <v>28</v>
      </c>
      <c r="D208" s="1">
        <f>F208</f>
        <v>-120000</v>
      </c>
      <c r="E208" s="1" t="s">
        <v>140</v>
      </c>
      <c r="F208" s="1">
        <f>F210+F211+F212</f>
        <v>-120000</v>
      </c>
    </row>
    <row r="209" spans="1:6">
      <c r="A209" s="158"/>
      <c r="B209" s="153" t="s">
        <v>195</v>
      </c>
      <c r="C209" s="121"/>
      <c r="D209" s="1"/>
      <c r="E209" s="1"/>
      <c r="F209" s="1"/>
    </row>
    <row r="210" spans="1:6">
      <c r="A210" s="158" t="s">
        <v>142</v>
      </c>
      <c r="B210" s="159" t="s">
        <v>473</v>
      </c>
      <c r="C210" s="152" t="s">
        <v>143</v>
      </c>
      <c r="D210" s="1">
        <f>E210+F210</f>
        <v>-120000</v>
      </c>
      <c r="E210" s="1"/>
      <c r="F210" s="1">
        <v>-120000</v>
      </c>
    </row>
    <row r="211" spans="1:6" s="35" customFormat="1">
      <c r="A211" s="158" t="s">
        <v>144</v>
      </c>
      <c r="B211" s="159" t="s">
        <v>474</v>
      </c>
      <c r="C211" s="152" t="s">
        <v>145</v>
      </c>
      <c r="D211" s="1">
        <f>E211+F211</f>
        <v>0</v>
      </c>
      <c r="E211" s="34"/>
      <c r="F211" s="34"/>
    </row>
    <row r="212" spans="1:6">
      <c r="A212" s="160" t="s">
        <v>146</v>
      </c>
      <c r="B212" s="159" t="s">
        <v>475</v>
      </c>
      <c r="C212" s="152" t="s">
        <v>147</v>
      </c>
      <c r="D212" s="1">
        <f>F212</f>
        <v>0</v>
      </c>
      <c r="E212" s="1" t="s">
        <v>140</v>
      </c>
      <c r="F212" s="1"/>
    </row>
    <row r="213" spans="1:6">
      <c r="A213" s="160" t="s">
        <v>148</v>
      </c>
      <c r="B213" s="156" t="s">
        <v>1145</v>
      </c>
      <c r="C213" s="121" t="s">
        <v>28</v>
      </c>
      <c r="D213" s="1">
        <f>F213</f>
        <v>0</v>
      </c>
      <c r="E213" s="1" t="s">
        <v>140</v>
      </c>
      <c r="F213" s="1">
        <f>F215</f>
        <v>0</v>
      </c>
    </row>
    <row r="214" spans="1:6">
      <c r="A214" s="160"/>
      <c r="B214" s="153" t="s">
        <v>195</v>
      </c>
      <c r="C214" s="121"/>
      <c r="D214" s="1"/>
      <c r="E214" s="1"/>
      <c r="F214" s="1"/>
    </row>
    <row r="215" spans="1:6" ht="26.4">
      <c r="A215" s="160" t="s">
        <v>149</v>
      </c>
      <c r="B215" s="159" t="s">
        <v>476</v>
      </c>
      <c r="C215" s="132" t="s">
        <v>150</v>
      </c>
      <c r="D215" s="1">
        <f>F215</f>
        <v>0</v>
      </c>
      <c r="E215" s="1" t="s">
        <v>140</v>
      </c>
      <c r="F215" s="1"/>
    </row>
    <row r="216" spans="1:6" ht="26.4">
      <c r="A216" s="160" t="s">
        <v>151</v>
      </c>
      <c r="B216" s="159" t="s">
        <v>1146</v>
      </c>
      <c r="C216" s="121" t="s">
        <v>28</v>
      </c>
      <c r="D216" s="1">
        <f>F216</f>
        <v>0</v>
      </c>
      <c r="E216" s="1" t="s">
        <v>140</v>
      </c>
      <c r="F216" s="1">
        <f>F218+F219+F220</f>
        <v>0</v>
      </c>
    </row>
    <row r="217" spans="1:6">
      <c r="A217" s="160"/>
      <c r="B217" s="156" t="s">
        <v>187</v>
      </c>
      <c r="C217" s="129"/>
      <c r="D217" s="1"/>
      <c r="E217" s="1"/>
      <c r="F217" s="1"/>
    </row>
    <row r="218" spans="1:6">
      <c r="A218" s="160" t="s">
        <v>152</v>
      </c>
      <c r="B218" s="156" t="s">
        <v>477</v>
      </c>
      <c r="C218" s="152" t="s">
        <v>153</v>
      </c>
      <c r="D218" s="1">
        <f>E218+F218</f>
        <v>0</v>
      </c>
      <c r="E218" s="1"/>
      <c r="F218" s="1"/>
    </row>
    <row r="219" spans="1:6" ht="18" customHeight="1">
      <c r="A219" s="161" t="s">
        <v>154</v>
      </c>
      <c r="B219" s="156" t="s">
        <v>478</v>
      </c>
      <c r="C219" s="132" t="s">
        <v>155</v>
      </c>
      <c r="D219" s="1">
        <f>F219</f>
        <v>0</v>
      </c>
      <c r="E219" s="1" t="s">
        <v>140</v>
      </c>
      <c r="F219" s="1"/>
    </row>
    <row r="220" spans="1:6" ht="26.4">
      <c r="A220" s="160" t="s">
        <v>156</v>
      </c>
      <c r="B220" s="162" t="s">
        <v>479</v>
      </c>
      <c r="C220" s="132" t="s">
        <v>157</v>
      </c>
      <c r="D220" s="1">
        <f>F220</f>
        <v>0</v>
      </c>
      <c r="E220" s="1" t="s">
        <v>140</v>
      </c>
      <c r="F220" s="1"/>
    </row>
    <row r="221" spans="1:6" ht="26.4">
      <c r="A221" s="160" t="s">
        <v>158</v>
      </c>
      <c r="B221" s="156" t="s">
        <v>1147</v>
      </c>
      <c r="C221" s="121" t="s">
        <v>28</v>
      </c>
      <c r="D221" s="1">
        <f>F221</f>
        <v>0</v>
      </c>
      <c r="E221" s="1" t="s">
        <v>140</v>
      </c>
      <c r="F221" s="1">
        <f>F223</f>
        <v>0</v>
      </c>
    </row>
    <row r="222" spans="1:6">
      <c r="A222" s="160"/>
      <c r="B222" s="153" t="s">
        <v>195</v>
      </c>
      <c r="C222" s="129"/>
      <c r="D222" s="1"/>
      <c r="E222" s="1"/>
      <c r="F222" s="1"/>
    </row>
    <row r="223" spans="1:6">
      <c r="A223" s="161" t="s">
        <v>159</v>
      </c>
      <c r="B223" s="159" t="s">
        <v>480</v>
      </c>
      <c r="C223" s="163" t="s">
        <v>160</v>
      </c>
      <c r="D223" s="1">
        <f>F223</f>
        <v>0</v>
      </c>
      <c r="E223" s="1" t="s">
        <v>140</v>
      </c>
      <c r="F223" s="1"/>
    </row>
    <row r="224" spans="1:6" ht="26.4">
      <c r="A224" s="160" t="s">
        <v>161</v>
      </c>
      <c r="B224" s="156" t="s">
        <v>1148</v>
      </c>
      <c r="C224" s="121" t="s">
        <v>28</v>
      </c>
      <c r="D224" s="1">
        <f>F224</f>
        <v>-40000</v>
      </c>
      <c r="E224" s="1" t="s">
        <v>140</v>
      </c>
      <c r="F224" s="1">
        <f>F226+F227+F228+F229</f>
        <v>-40000</v>
      </c>
    </row>
    <row r="225" spans="1:6">
      <c r="A225" s="160"/>
      <c r="B225" s="153" t="s">
        <v>195</v>
      </c>
      <c r="C225" s="121"/>
      <c r="D225" s="1"/>
      <c r="E225" s="1"/>
      <c r="F225" s="1"/>
    </row>
    <row r="226" spans="1:6">
      <c r="A226" s="160" t="s">
        <v>162</v>
      </c>
      <c r="B226" s="159" t="s">
        <v>481</v>
      </c>
      <c r="C226" s="152" t="s">
        <v>163</v>
      </c>
      <c r="D226" s="1">
        <f>F226</f>
        <v>-40000</v>
      </c>
      <c r="E226" s="1" t="s">
        <v>140</v>
      </c>
      <c r="F226" s="1">
        <v>-40000</v>
      </c>
    </row>
    <row r="227" spans="1:6">
      <c r="A227" s="161" t="s">
        <v>164</v>
      </c>
      <c r="B227" s="159" t="s">
        <v>482</v>
      </c>
      <c r="C227" s="163" t="s">
        <v>165</v>
      </c>
      <c r="D227" s="1">
        <f>F227</f>
        <v>0</v>
      </c>
      <c r="E227" s="1" t="s">
        <v>140</v>
      </c>
      <c r="F227" s="1"/>
    </row>
    <row r="228" spans="1:6" ht="26.4">
      <c r="A228" s="160" t="s">
        <v>166</v>
      </c>
      <c r="B228" s="159" t="s">
        <v>483</v>
      </c>
      <c r="C228" s="132" t="s">
        <v>167</v>
      </c>
      <c r="D228" s="1">
        <f>F228</f>
        <v>0</v>
      </c>
      <c r="E228" s="1" t="s">
        <v>140</v>
      </c>
      <c r="F228" s="1"/>
    </row>
    <row r="229" spans="1:6" ht="26.4">
      <c r="A229" s="160" t="s">
        <v>168</v>
      </c>
      <c r="B229" s="159" t="s">
        <v>484</v>
      </c>
      <c r="C229" s="132" t="s">
        <v>169</v>
      </c>
      <c r="D229" s="1">
        <f>F229</f>
        <v>0</v>
      </c>
      <c r="E229" s="1" t="s">
        <v>140</v>
      </c>
      <c r="F229" s="1"/>
    </row>
    <row r="230" spans="1:6" s="37" customFormat="1">
      <c r="A230" s="36"/>
      <c r="B230" s="3"/>
      <c r="C230" s="36"/>
      <c r="D230" s="3"/>
      <c r="E230" s="3"/>
      <c r="F230" s="3"/>
    </row>
    <row r="231" spans="1:6" s="37" customFormat="1">
      <c r="A231" s="36"/>
      <c r="B231" s="3"/>
      <c r="C231" s="36"/>
      <c r="D231" s="3"/>
      <c r="E231" s="3"/>
      <c r="F231" s="3"/>
    </row>
    <row r="232" spans="1:6" s="37" customFormat="1">
      <c r="A232" s="36"/>
      <c r="B232" s="3"/>
      <c r="C232" s="36"/>
      <c r="D232" s="3"/>
      <c r="E232" s="3"/>
      <c r="F232" s="3"/>
    </row>
    <row r="233" spans="1:6" s="37" customFormat="1">
      <c r="A233" s="36"/>
      <c r="B233" s="3"/>
      <c r="C233" s="36"/>
      <c r="D233" s="3"/>
      <c r="E233" s="3"/>
      <c r="F233" s="3"/>
    </row>
    <row r="234" spans="1:6" s="37" customFormat="1">
      <c r="A234" s="36"/>
      <c r="B234" s="3"/>
      <c r="C234" s="36"/>
      <c r="D234" s="3"/>
      <c r="E234" s="3"/>
      <c r="F234" s="3"/>
    </row>
    <row r="235" spans="1:6" s="37" customFormat="1">
      <c r="A235" s="36"/>
      <c r="B235" s="3"/>
      <c r="C235" s="36"/>
      <c r="D235" s="3"/>
      <c r="E235" s="3"/>
      <c r="F235" s="3"/>
    </row>
    <row r="236" spans="1:6" s="37" customFormat="1">
      <c r="A236" s="36"/>
      <c r="B236" s="3"/>
      <c r="C236" s="36"/>
      <c r="D236" s="3"/>
      <c r="E236" s="3"/>
      <c r="F236" s="3"/>
    </row>
    <row r="237" spans="1:6" s="37" customFormat="1">
      <c r="A237" s="36"/>
      <c r="B237" s="3"/>
      <c r="C237" s="36"/>
      <c r="D237" s="3"/>
      <c r="E237" s="3"/>
      <c r="F237" s="3"/>
    </row>
    <row r="238" spans="1:6" s="37" customFormat="1">
      <c r="A238" s="36"/>
      <c r="B238" s="3"/>
      <c r="C238" s="36"/>
      <c r="D238" s="3"/>
      <c r="E238" s="3"/>
      <c r="F238" s="3"/>
    </row>
    <row r="239" spans="1:6" s="37" customFormat="1">
      <c r="A239" s="36"/>
      <c r="B239" s="3"/>
      <c r="C239" s="36"/>
      <c r="D239" s="3"/>
      <c r="E239" s="3"/>
      <c r="F239" s="3"/>
    </row>
    <row r="240" spans="1:6" s="37" customFormat="1">
      <c r="A240" s="36"/>
      <c r="B240" s="3"/>
      <c r="C240" s="36"/>
      <c r="D240" s="3"/>
      <c r="E240" s="3"/>
      <c r="F240" s="3"/>
    </row>
    <row r="241" spans="1:6" s="37" customFormat="1">
      <c r="A241" s="36"/>
      <c r="B241" s="3"/>
      <c r="C241" s="36"/>
      <c r="D241" s="3"/>
      <c r="E241" s="3"/>
      <c r="F241" s="3"/>
    </row>
    <row r="242" spans="1:6" s="37" customFormat="1">
      <c r="A242" s="36"/>
      <c r="B242" s="3"/>
      <c r="C242" s="36"/>
      <c r="D242" s="3"/>
      <c r="E242" s="3"/>
      <c r="F242" s="3"/>
    </row>
    <row r="243" spans="1:6" s="37" customFormat="1">
      <c r="A243" s="36"/>
      <c r="B243" s="3"/>
      <c r="C243" s="36"/>
      <c r="D243" s="3"/>
      <c r="E243" s="3"/>
      <c r="F243" s="3"/>
    </row>
    <row r="244" spans="1:6" s="37" customFormat="1">
      <c r="A244" s="36"/>
      <c r="B244" s="3"/>
      <c r="C244" s="36"/>
      <c r="D244" s="3"/>
      <c r="E244" s="3"/>
      <c r="F244" s="3"/>
    </row>
    <row r="245" spans="1:6" s="37" customFormat="1">
      <c r="A245" s="36"/>
      <c r="B245" s="3"/>
      <c r="C245" s="36"/>
      <c r="D245" s="3"/>
      <c r="E245" s="3"/>
      <c r="F245" s="3"/>
    </row>
    <row r="246" spans="1:6" s="37" customFormat="1">
      <c r="A246" s="36"/>
      <c r="B246" s="3"/>
      <c r="C246" s="36"/>
      <c r="D246" s="3"/>
      <c r="E246" s="3"/>
      <c r="F246" s="3"/>
    </row>
    <row r="247" spans="1:6" s="37" customFormat="1">
      <c r="A247" s="36"/>
      <c r="B247" s="3"/>
      <c r="C247" s="36"/>
      <c r="D247" s="3"/>
      <c r="E247" s="3"/>
      <c r="F247" s="3"/>
    </row>
    <row r="248" spans="1:6" s="37" customFormat="1">
      <c r="A248" s="36"/>
      <c r="B248" s="3"/>
      <c r="C248" s="36"/>
      <c r="D248" s="3"/>
      <c r="E248" s="3"/>
      <c r="F248" s="3"/>
    </row>
    <row r="249" spans="1:6" s="37" customFormat="1">
      <c r="A249" s="36"/>
      <c r="B249" s="3"/>
      <c r="C249" s="36"/>
      <c r="D249" s="3"/>
      <c r="E249" s="3"/>
      <c r="F249" s="3"/>
    </row>
    <row r="250" spans="1:6" s="37" customFormat="1">
      <c r="A250" s="36"/>
      <c r="B250" s="3"/>
      <c r="C250" s="36"/>
      <c r="D250" s="3"/>
      <c r="E250" s="3"/>
      <c r="F250" s="3"/>
    </row>
    <row r="251" spans="1:6" s="37" customFormat="1">
      <c r="A251" s="36"/>
      <c r="B251" s="3"/>
      <c r="C251" s="36"/>
      <c r="D251" s="3"/>
      <c r="E251" s="3"/>
      <c r="F251" s="3"/>
    </row>
    <row r="252" spans="1:6" s="37" customFormat="1">
      <c r="A252" s="36"/>
      <c r="B252" s="3"/>
      <c r="C252" s="36"/>
      <c r="D252" s="3"/>
      <c r="E252" s="3"/>
      <c r="F252" s="3"/>
    </row>
    <row r="253" spans="1:6" s="37" customFormat="1">
      <c r="A253" s="36"/>
      <c r="B253" s="3"/>
      <c r="C253" s="36"/>
      <c r="D253" s="3"/>
      <c r="E253" s="3"/>
      <c r="F253" s="3"/>
    </row>
    <row r="254" spans="1:6" s="37" customFormat="1">
      <c r="A254" s="36"/>
      <c r="B254" s="3"/>
      <c r="C254" s="36"/>
      <c r="D254" s="3"/>
      <c r="E254" s="3"/>
      <c r="F254" s="3"/>
    </row>
    <row r="255" spans="1:6" s="37" customFormat="1">
      <c r="A255" s="36"/>
      <c r="B255" s="3"/>
      <c r="C255" s="36"/>
      <c r="D255" s="3"/>
      <c r="E255" s="3"/>
      <c r="F255" s="3"/>
    </row>
    <row r="256" spans="1:6" s="37" customFormat="1">
      <c r="A256" s="36"/>
      <c r="B256" s="3"/>
      <c r="C256" s="36"/>
      <c r="D256" s="3"/>
      <c r="E256" s="3"/>
      <c r="F256" s="3"/>
    </row>
    <row r="257" spans="1:6" s="37" customFormat="1">
      <c r="A257" s="36"/>
      <c r="B257" s="3"/>
      <c r="C257" s="36"/>
      <c r="D257" s="3"/>
      <c r="E257" s="3"/>
      <c r="F257" s="3"/>
    </row>
    <row r="258" spans="1:6" s="37" customFormat="1">
      <c r="A258" s="36"/>
      <c r="B258" s="3"/>
      <c r="C258" s="36"/>
      <c r="D258" s="3"/>
      <c r="E258" s="3"/>
      <c r="F258" s="3"/>
    </row>
    <row r="259" spans="1:6" s="37" customFormat="1">
      <c r="A259" s="36"/>
      <c r="B259" s="3"/>
      <c r="C259" s="36"/>
      <c r="D259" s="3"/>
      <c r="E259" s="3"/>
      <c r="F259" s="3"/>
    </row>
    <row r="260" spans="1:6" s="37" customFormat="1">
      <c r="A260" s="36"/>
      <c r="B260" s="3"/>
      <c r="C260" s="36"/>
      <c r="D260" s="3"/>
      <c r="E260" s="3"/>
      <c r="F260" s="3"/>
    </row>
    <row r="261" spans="1:6" s="37" customFormat="1">
      <c r="A261" s="36"/>
      <c r="B261" s="3"/>
      <c r="C261" s="36"/>
      <c r="D261" s="3"/>
      <c r="E261" s="3"/>
      <c r="F261" s="3"/>
    </row>
    <row r="262" spans="1:6" s="37" customFormat="1">
      <c r="A262" s="36"/>
      <c r="B262" s="3"/>
      <c r="C262" s="36"/>
      <c r="D262" s="3"/>
      <c r="E262" s="3"/>
      <c r="F262" s="3"/>
    </row>
    <row r="263" spans="1:6" s="37" customFormat="1">
      <c r="A263" s="36"/>
      <c r="B263" s="3"/>
      <c r="C263" s="36"/>
      <c r="D263" s="3"/>
      <c r="E263" s="3"/>
      <c r="F263" s="3"/>
    </row>
    <row r="264" spans="1:6" s="37" customFormat="1">
      <c r="A264" s="36"/>
      <c r="B264" s="3"/>
      <c r="C264" s="36"/>
      <c r="D264" s="3"/>
      <c r="E264" s="3"/>
      <c r="F264" s="3"/>
    </row>
    <row r="265" spans="1:6" s="37" customFormat="1">
      <c r="A265" s="36"/>
      <c r="B265" s="3"/>
      <c r="C265" s="36"/>
      <c r="D265" s="3"/>
      <c r="E265" s="3"/>
      <c r="F265" s="3"/>
    </row>
    <row r="266" spans="1:6" s="37" customFormat="1">
      <c r="A266" s="36"/>
      <c r="B266" s="3"/>
      <c r="C266" s="36"/>
      <c r="D266" s="3"/>
      <c r="E266" s="3"/>
      <c r="F266" s="3"/>
    </row>
    <row r="267" spans="1:6" s="37" customFormat="1">
      <c r="A267" s="36"/>
      <c r="B267" s="3"/>
      <c r="C267" s="36"/>
      <c r="D267" s="3"/>
      <c r="E267" s="3"/>
      <c r="F267" s="3"/>
    </row>
    <row r="268" spans="1:6" s="37" customFormat="1">
      <c r="A268" s="36"/>
      <c r="B268" s="3"/>
      <c r="C268" s="36"/>
      <c r="D268" s="3"/>
      <c r="E268" s="3"/>
      <c r="F268" s="3"/>
    </row>
    <row r="269" spans="1:6" s="37" customFormat="1">
      <c r="A269" s="36"/>
      <c r="B269" s="3"/>
      <c r="C269" s="36"/>
      <c r="D269" s="3"/>
      <c r="E269" s="3"/>
      <c r="F269" s="3"/>
    </row>
    <row r="270" spans="1:6" s="37" customFormat="1">
      <c r="A270" s="36"/>
      <c r="B270" s="3"/>
      <c r="C270" s="36"/>
      <c r="D270" s="3"/>
      <c r="E270" s="3"/>
      <c r="F270" s="3"/>
    </row>
    <row r="271" spans="1:6" s="37" customFormat="1">
      <c r="A271" s="36"/>
      <c r="B271" s="3"/>
      <c r="C271" s="36"/>
      <c r="D271" s="3"/>
      <c r="E271" s="3"/>
      <c r="F271" s="3"/>
    </row>
    <row r="272" spans="1:6" s="37" customFormat="1">
      <c r="A272" s="36"/>
      <c r="B272" s="3"/>
      <c r="C272" s="36"/>
      <c r="D272" s="3"/>
      <c r="E272" s="3"/>
      <c r="F272" s="3"/>
    </row>
    <row r="273" spans="1:6" s="37" customFormat="1">
      <c r="A273" s="36"/>
      <c r="B273" s="3"/>
      <c r="C273" s="36"/>
      <c r="D273" s="3"/>
      <c r="E273" s="3"/>
      <c r="F273" s="3"/>
    </row>
    <row r="274" spans="1:6" s="37" customFormat="1">
      <c r="A274" s="36"/>
      <c r="B274" s="3"/>
      <c r="C274" s="36"/>
      <c r="D274" s="3"/>
      <c r="E274" s="3"/>
      <c r="F274" s="3"/>
    </row>
    <row r="275" spans="1:6" s="37" customFormat="1">
      <c r="A275" s="36"/>
      <c r="B275" s="3"/>
      <c r="C275" s="36"/>
      <c r="D275" s="3"/>
      <c r="E275" s="3"/>
      <c r="F275" s="3"/>
    </row>
    <row r="276" spans="1:6" s="37" customFormat="1">
      <c r="A276" s="36"/>
      <c r="B276" s="3"/>
      <c r="C276" s="36"/>
      <c r="D276" s="3"/>
      <c r="E276" s="3"/>
      <c r="F276" s="3"/>
    </row>
    <row r="277" spans="1:6" s="37" customFormat="1">
      <c r="A277" s="36"/>
      <c r="B277" s="3"/>
      <c r="C277" s="36"/>
      <c r="D277" s="3"/>
      <c r="E277" s="3"/>
      <c r="F277" s="3"/>
    </row>
    <row r="278" spans="1:6" s="37" customFormat="1">
      <c r="A278" s="36"/>
      <c r="B278" s="3"/>
      <c r="C278" s="36"/>
      <c r="D278" s="3"/>
      <c r="E278" s="3"/>
      <c r="F278" s="3"/>
    </row>
    <row r="279" spans="1:6" s="37" customFormat="1">
      <c r="A279" s="36"/>
      <c r="B279" s="3"/>
      <c r="C279" s="36"/>
      <c r="D279" s="3"/>
      <c r="E279" s="3"/>
      <c r="F279" s="3"/>
    </row>
    <row r="280" spans="1:6" s="37" customFormat="1">
      <c r="A280" s="36"/>
      <c r="B280" s="3"/>
      <c r="C280" s="36"/>
      <c r="D280" s="3"/>
      <c r="E280" s="3"/>
      <c r="F280" s="3"/>
    </row>
    <row r="281" spans="1:6" s="37" customFormat="1">
      <c r="A281" s="36"/>
      <c r="B281" s="3"/>
      <c r="C281" s="36"/>
      <c r="D281" s="3"/>
      <c r="E281" s="3"/>
      <c r="F281" s="3"/>
    </row>
    <row r="282" spans="1:6" s="37" customFormat="1">
      <c r="A282" s="36"/>
      <c r="B282" s="3"/>
      <c r="C282" s="36"/>
      <c r="D282" s="3"/>
      <c r="E282" s="3"/>
      <c r="F282" s="3"/>
    </row>
    <row r="283" spans="1:6" s="37" customFormat="1">
      <c r="A283" s="36"/>
      <c r="B283" s="3"/>
      <c r="C283" s="36"/>
      <c r="D283" s="3"/>
      <c r="E283" s="3"/>
      <c r="F283" s="3"/>
    </row>
    <row r="284" spans="1:6" s="37" customFormat="1">
      <c r="A284" s="36"/>
      <c r="B284" s="3"/>
      <c r="C284" s="36"/>
      <c r="D284" s="3"/>
      <c r="E284" s="3"/>
      <c r="F284" s="3"/>
    </row>
    <row r="285" spans="1:6" s="37" customFormat="1">
      <c r="A285" s="36"/>
      <c r="B285" s="3"/>
      <c r="C285" s="36"/>
      <c r="D285" s="3"/>
      <c r="E285" s="3"/>
      <c r="F285" s="3"/>
    </row>
    <row r="286" spans="1:6" s="37" customFormat="1">
      <c r="A286" s="36"/>
      <c r="B286" s="3"/>
      <c r="C286" s="36"/>
      <c r="D286" s="3"/>
      <c r="E286" s="3"/>
      <c r="F286" s="3"/>
    </row>
    <row r="287" spans="1:6" s="37" customFormat="1">
      <c r="A287" s="36"/>
      <c r="B287" s="3"/>
      <c r="C287" s="36"/>
      <c r="D287" s="3"/>
      <c r="E287" s="3"/>
      <c r="F287" s="3"/>
    </row>
    <row r="288" spans="1:6" s="37" customFormat="1">
      <c r="A288" s="36"/>
      <c r="B288" s="3"/>
      <c r="C288" s="36"/>
      <c r="D288" s="3"/>
      <c r="E288" s="3"/>
      <c r="F288" s="3"/>
    </row>
    <row r="289" spans="1:6" s="37" customFormat="1">
      <c r="A289" s="36"/>
      <c r="B289" s="3"/>
      <c r="C289" s="36"/>
      <c r="D289" s="3"/>
      <c r="E289" s="3"/>
      <c r="F289" s="3"/>
    </row>
    <row r="290" spans="1:6" s="37" customFormat="1">
      <c r="A290" s="36"/>
      <c r="B290" s="3"/>
      <c r="C290" s="36"/>
      <c r="D290" s="3"/>
      <c r="E290" s="3"/>
      <c r="F290" s="3"/>
    </row>
    <row r="291" spans="1:6" s="37" customFormat="1">
      <c r="A291" s="36"/>
      <c r="B291" s="3"/>
      <c r="C291" s="36"/>
      <c r="D291" s="3"/>
      <c r="E291" s="3"/>
      <c r="F291" s="3"/>
    </row>
    <row r="292" spans="1:6" s="37" customFormat="1">
      <c r="A292" s="36"/>
      <c r="B292" s="3"/>
      <c r="C292" s="36"/>
      <c r="D292" s="3"/>
      <c r="E292" s="3"/>
      <c r="F292" s="3"/>
    </row>
    <row r="293" spans="1:6" s="37" customFormat="1">
      <c r="A293" s="36"/>
      <c r="B293" s="3"/>
      <c r="C293" s="36"/>
      <c r="D293" s="3"/>
      <c r="E293" s="3"/>
      <c r="F293" s="3"/>
    </row>
    <row r="294" spans="1:6" s="37" customFormat="1">
      <c r="A294" s="36"/>
      <c r="B294" s="3"/>
      <c r="C294" s="36"/>
      <c r="D294" s="3"/>
      <c r="E294" s="3"/>
      <c r="F294" s="3"/>
    </row>
    <row r="295" spans="1:6" s="37" customFormat="1">
      <c r="A295" s="36"/>
      <c r="B295" s="3"/>
      <c r="C295" s="36"/>
      <c r="D295" s="3"/>
      <c r="E295" s="3"/>
      <c r="F295" s="3"/>
    </row>
    <row r="296" spans="1:6" s="37" customFormat="1">
      <c r="A296" s="36"/>
      <c r="B296" s="3"/>
      <c r="C296" s="36"/>
      <c r="D296" s="3"/>
      <c r="E296" s="3"/>
      <c r="F296" s="3"/>
    </row>
    <row r="297" spans="1:6" s="37" customFormat="1">
      <c r="A297" s="36"/>
      <c r="B297" s="3"/>
      <c r="C297" s="36"/>
      <c r="D297" s="3"/>
      <c r="E297" s="3"/>
      <c r="F297" s="3"/>
    </row>
    <row r="298" spans="1:6" s="37" customFormat="1">
      <c r="A298" s="36"/>
      <c r="B298" s="3"/>
      <c r="C298" s="36"/>
      <c r="D298" s="3"/>
      <c r="E298" s="3"/>
      <c r="F298" s="3"/>
    </row>
    <row r="299" spans="1:6" s="37" customFormat="1">
      <c r="A299" s="36"/>
      <c r="B299" s="3"/>
      <c r="C299" s="36"/>
      <c r="D299" s="3"/>
      <c r="E299" s="3"/>
      <c r="F299" s="3"/>
    </row>
    <row r="300" spans="1:6" s="37" customFormat="1">
      <c r="A300" s="36"/>
      <c r="B300" s="3"/>
      <c r="C300" s="36"/>
      <c r="D300" s="3"/>
      <c r="E300" s="3"/>
      <c r="F300" s="3"/>
    </row>
    <row r="301" spans="1:6" s="37" customFormat="1">
      <c r="A301" s="36"/>
      <c r="B301" s="3"/>
      <c r="C301" s="36"/>
      <c r="D301" s="3"/>
      <c r="E301" s="3"/>
      <c r="F301" s="3"/>
    </row>
    <row r="302" spans="1:6" s="37" customFormat="1">
      <c r="A302" s="36"/>
      <c r="B302" s="3"/>
      <c r="C302" s="36"/>
      <c r="D302" s="3"/>
      <c r="E302" s="3"/>
      <c r="F302" s="3"/>
    </row>
    <row r="303" spans="1:6" s="37" customFormat="1">
      <c r="A303" s="36"/>
      <c r="B303" s="3"/>
      <c r="C303" s="36"/>
      <c r="D303" s="3"/>
      <c r="E303" s="3"/>
      <c r="F303" s="3"/>
    </row>
    <row r="304" spans="1:6" s="37" customFormat="1">
      <c r="A304" s="36"/>
      <c r="B304" s="3"/>
      <c r="C304" s="36"/>
      <c r="D304" s="3"/>
      <c r="E304" s="3"/>
      <c r="F304" s="3"/>
    </row>
    <row r="305" spans="1:6" s="37" customFormat="1">
      <c r="A305" s="36"/>
      <c r="B305" s="3"/>
      <c r="C305" s="36"/>
      <c r="D305" s="3"/>
      <c r="E305" s="3"/>
      <c r="F305" s="3"/>
    </row>
    <row r="306" spans="1:6" s="37" customFormat="1">
      <c r="A306" s="36"/>
      <c r="B306" s="3"/>
      <c r="C306" s="36"/>
      <c r="D306" s="3"/>
      <c r="E306" s="3"/>
      <c r="F306" s="3"/>
    </row>
    <row r="307" spans="1:6" s="37" customFormat="1">
      <c r="A307" s="36"/>
      <c r="B307" s="3"/>
      <c r="C307" s="36"/>
      <c r="D307" s="3"/>
      <c r="E307" s="3"/>
      <c r="F307" s="3"/>
    </row>
    <row r="308" spans="1:6" s="37" customFormat="1">
      <c r="A308" s="36"/>
      <c r="B308" s="3"/>
      <c r="C308" s="36"/>
      <c r="D308" s="3"/>
      <c r="E308" s="3"/>
      <c r="F308" s="3"/>
    </row>
    <row r="309" spans="1:6" s="37" customFormat="1">
      <c r="A309" s="36"/>
      <c r="B309" s="3"/>
      <c r="C309" s="36"/>
      <c r="D309" s="3"/>
      <c r="E309" s="3"/>
      <c r="F309" s="3"/>
    </row>
    <row r="310" spans="1:6" s="37" customFormat="1">
      <c r="A310" s="36"/>
      <c r="B310" s="3"/>
      <c r="C310" s="36"/>
      <c r="D310" s="3"/>
      <c r="E310" s="3"/>
      <c r="F310" s="3"/>
    </row>
    <row r="311" spans="1:6" s="37" customFormat="1">
      <c r="A311" s="36"/>
      <c r="B311" s="3"/>
      <c r="C311" s="36"/>
      <c r="D311" s="3"/>
      <c r="E311" s="3"/>
      <c r="F311" s="3"/>
    </row>
    <row r="312" spans="1:6" s="37" customFormat="1">
      <c r="A312" s="36"/>
      <c r="B312" s="3"/>
      <c r="C312" s="36"/>
      <c r="D312" s="3"/>
      <c r="E312" s="3"/>
      <c r="F312" s="3"/>
    </row>
    <row r="313" spans="1:6" s="37" customFormat="1">
      <c r="A313" s="36"/>
      <c r="B313" s="3"/>
      <c r="C313" s="36"/>
      <c r="D313" s="3"/>
      <c r="E313" s="3"/>
      <c r="F313" s="3"/>
    </row>
    <row r="314" spans="1:6" s="37" customFormat="1">
      <c r="A314" s="36"/>
      <c r="B314" s="3"/>
      <c r="C314" s="36"/>
      <c r="D314" s="3"/>
      <c r="E314" s="3"/>
      <c r="F314" s="3"/>
    </row>
    <row r="315" spans="1:6" s="37" customFormat="1">
      <c r="A315" s="36"/>
      <c r="B315" s="3"/>
      <c r="C315" s="36"/>
      <c r="D315" s="3"/>
      <c r="E315" s="3"/>
      <c r="F315" s="3"/>
    </row>
    <row r="316" spans="1:6" s="37" customFormat="1">
      <c r="A316" s="36"/>
      <c r="B316" s="3"/>
      <c r="C316" s="36"/>
      <c r="D316" s="3"/>
      <c r="E316" s="3"/>
      <c r="F316" s="3"/>
    </row>
    <row r="317" spans="1:6" s="37" customFormat="1">
      <c r="A317" s="36"/>
      <c r="B317" s="3"/>
      <c r="C317" s="36"/>
      <c r="D317" s="3"/>
      <c r="E317" s="3"/>
      <c r="F317" s="3"/>
    </row>
    <row r="318" spans="1:6" s="37" customFormat="1">
      <c r="A318" s="36"/>
      <c r="B318" s="3"/>
      <c r="C318" s="36"/>
      <c r="D318" s="3"/>
      <c r="E318" s="3"/>
      <c r="F318" s="3"/>
    </row>
    <row r="319" spans="1:6" s="37" customFormat="1">
      <c r="A319" s="36"/>
      <c r="B319" s="3"/>
      <c r="C319" s="36"/>
      <c r="D319" s="3"/>
      <c r="E319" s="3"/>
      <c r="F319" s="3"/>
    </row>
    <row r="320" spans="1:6" s="37" customFormat="1">
      <c r="A320" s="36"/>
      <c r="B320" s="3"/>
      <c r="C320" s="36"/>
      <c r="D320" s="3"/>
      <c r="E320" s="3"/>
      <c r="F320" s="3"/>
    </row>
    <row r="321" spans="1:6" s="37" customFormat="1">
      <c r="A321" s="36"/>
      <c r="B321" s="3"/>
      <c r="C321" s="36"/>
      <c r="D321" s="3"/>
      <c r="E321" s="3"/>
      <c r="F321" s="3"/>
    </row>
    <row r="322" spans="1:6" s="37" customFormat="1">
      <c r="A322" s="36"/>
      <c r="B322" s="3"/>
      <c r="C322" s="36"/>
      <c r="D322" s="3"/>
      <c r="E322" s="3"/>
      <c r="F322" s="3"/>
    </row>
    <row r="323" spans="1:6" s="37" customFormat="1">
      <c r="A323" s="36"/>
      <c r="B323" s="3"/>
      <c r="C323" s="36"/>
      <c r="D323" s="3"/>
      <c r="E323" s="3"/>
      <c r="F323" s="3"/>
    </row>
    <row r="324" spans="1:6" s="37" customFormat="1">
      <c r="A324" s="36"/>
      <c r="B324" s="3"/>
      <c r="C324" s="36"/>
      <c r="D324" s="3"/>
      <c r="E324" s="3"/>
      <c r="F324" s="3"/>
    </row>
    <row r="325" spans="1:6" s="37" customFormat="1">
      <c r="A325" s="36"/>
      <c r="B325" s="3"/>
      <c r="C325" s="36"/>
      <c r="D325" s="3"/>
      <c r="E325" s="3"/>
      <c r="F325" s="3"/>
    </row>
    <row r="326" spans="1:6" s="37" customFormat="1">
      <c r="A326" s="36"/>
      <c r="B326" s="3"/>
      <c r="C326" s="36"/>
      <c r="D326" s="3"/>
      <c r="E326" s="3"/>
      <c r="F326" s="3"/>
    </row>
    <row r="327" spans="1:6" s="37" customFormat="1">
      <c r="A327" s="36"/>
      <c r="B327" s="3"/>
      <c r="C327" s="36"/>
      <c r="D327" s="3"/>
      <c r="E327" s="3"/>
      <c r="F327" s="3"/>
    </row>
    <row r="328" spans="1:6" s="37" customFormat="1">
      <c r="A328" s="36"/>
      <c r="B328" s="3"/>
      <c r="C328" s="36"/>
      <c r="D328" s="3"/>
      <c r="E328" s="3"/>
      <c r="F328" s="3"/>
    </row>
    <row r="329" spans="1:6" s="37" customFormat="1">
      <c r="A329" s="36"/>
      <c r="B329" s="3"/>
      <c r="C329" s="36"/>
      <c r="D329" s="3"/>
      <c r="E329" s="3"/>
      <c r="F329" s="3"/>
    </row>
    <row r="330" spans="1:6" s="37" customFormat="1">
      <c r="A330" s="36"/>
      <c r="B330" s="3"/>
      <c r="C330" s="36"/>
      <c r="D330" s="3"/>
      <c r="E330" s="3"/>
      <c r="F330" s="3"/>
    </row>
    <row r="331" spans="1:6" s="37" customFormat="1">
      <c r="A331" s="36"/>
      <c r="B331" s="3"/>
      <c r="C331" s="36"/>
      <c r="D331" s="3"/>
      <c r="E331" s="3"/>
      <c r="F331" s="3"/>
    </row>
    <row r="332" spans="1:6" s="37" customFormat="1">
      <c r="A332" s="36"/>
      <c r="B332" s="3"/>
      <c r="C332" s="36"/>
      <c r="D332" s="3"/>
      <c r="E332" s="3"/>
      <c r="F332" s="3"/>
    </row>
    <row r="333" spans="1:6" s="37" customFormat="1">
      <c r="A333" s="36"/>
      <c r="B333" s="3"/>
      <c r="C333" s="36"/>
      <c r="D333" s="3"/>
      <c r="E333" s="3"/>
      <c r="F333" s="3"/>
    </row>
    <row r="334" spans="1:6" s="37" customFormat="1">
      <c r="A334" s="36"/>
      <c r="B334" s="3"/>
      <c r="C334" s="36"/>
      <c r="D334" s="3"/>
      <c r="E334" s="3"/>
      <c r="F334" s="3"/>
    </row>
    <row r="335" spans="1:6" s="37" customFormat="1">
      <c r="A335" s="36"/>
      <c r="B335" s="3"/>
      <c r="C335" s="36"/>
      <c r="D335" s="3"/>
      <c r="E335" s="3"/>
      <c r="F335" s="3"/>
    </row>
    <row r="336" spans="1:6" s="37" customFormat="1">
      <c r="A336" s="36"/>
      <c r="B336" s="3"/>
      <c r="C336" s="36"/>
      <c r="D336" s="3"/>
      <c r="E336" s="3"/>
      <c r="F336" s="3"/>
    </row>
    <row r="337" spans="1:6" s="37" customFormat="1">
      <c r="A337" s="36"/>
      <c r="B337" s="3"/>
      <c r="C337" s="36"/>
      <c r="D337" s="3"/>
      <c r="E337" s="3"/>
      <c r="F337" s="3"/>
    </row>
    <row r="338" spans="1:6" s="37" customFormat="1">
      <c r="A338" s="36"/>
      <c r="B338" s="3"/>
      <c r="C338" s="36"/>
      <c r="D338" s="3"/>
      <c r="E338" s="3"/>
      <c r="F338" s="3"/>
    </row>
    <row r="339" spans="1:6" s="37" customFormat="1">
      <c r="A339" s="36"/>
      <c r="B339" s="3"/>
      <c r="C339" s="36"/>
      <c r="D339" s="3"/>
      <c r="E339" s="3"/>
      <c r="F339" s="3"/>
    </row>
    <row r="340" spans="1:6" s="37" customFormat="1">
      <c r="A340" s="36"/>
      <c r="B340" s="3"/>
      <c r="C340" s="36"/>
      <c r="D340" s="3"/>
      <c r="E340" s="3"/>
      <c r="F340" s="3"/>
    </row>
    <row r="341" spans="1:6" s="37" customFormat="1">
      <c r="A341" s="36"/>
      <c r="B341" s="3"/>
      <c r="C341" s="36"/>
      <c r="D341" s="3"/>
      <c r="E341" s="3"/>
      <c r="F341" s="3"/>
    </row>
    <row r="342" spans="1:6" s="37" customFormat="1">
      <c r="A342" s="36"/>
      <c r="B342" s="3"/>
      <c r="C342" s="36"/>
      <c r="D342" s="3"/>
      <c r="E342" s="3"/>
      <c r="F342" s="3"/>
    </row>
    <row r="343" spans="1:6" s="37" customFormat="1">
      <c r="A343" s="36"/>
      <c r="B343" s="3"/>
      <c r="C343" s="36"/>
      <c r="D343" s="3"/>
      <c r="E343" s="3"/>
      <c r="F343" s="3"/>
    </row>
    <row r="344" spans="1:6" s="37" customFormat="1">
      <c r="A344" s="36"/>
      <c r="B344" s="3"/>
      <c r="C344" s="36"/>
      <c r="D344" s="3"/>
      <c r="E344" s="3"/>
      <c r="F344" s="3"/>
    </row>
    <row r="345" spans="1:6" s="37" customFormat="1">
      <c r="A345" s="36"/>
      <c r="B345" s="3"/>
      <c r="C345" s="36"/>
      <c r="D345" s="3"/>
      <c r="E345" s="3"/>
      <c r="F345" s="3"/>
    </row>
    <row r="346" spans="1:6" s="37" customFormat="1">
      <c r="A346" s="36"/>
      <c r="B346" s="3"/>
      <c r="C346" s="36"/>
      <c r="D346" s="3"/>
      <c r="E346" s="3"/>
      <c r="F346" s="3"/>
    </row>
    <row r="347" spans="1:6" s="37" customFormat="1">
      <c r="A347" s="36"/>
      <c r="B347" s="3"/>
      <c r="C347" s="36"/>
      <c r="D347" s="3"/>
      <c r="E347" s="3"/>
      <c r="F347" s="3"/>
    </row>
    <row r="348" spans="1:6" s="37" customFormat="1">
      <c r="A348" s="36"/>
      <c r="B348" s="3"/>
      <c r="C348" s="36"/>
      <c r="D348" s="3"/>
      <c r="E348" s="3"/>
      <c r="F348" s="3"/>
    </row>
    <row r="349" spans="1:6" s="37" customFormat="1">
      <c r="A349" s="36"/>
      <c r="B349" s="3"/>
      <c r="C349" s="36"/>
      <c r="D349" s="3"/>
      <c r="E349" s="3"/>
      <c r="F349" s="3"/>
    </row>
    <row r="350" spans="1:6" s="37" customFormat="1">
      <c r="A350" s="36"/>
      <c r="B350" s="3"/>
      <c r="C350" s="36"/>
      <c r="D350" s="3"/>
      <c r="E350" s="3"/>
      <c r="F350" s="3"/>
    </row>
    <row r="351" spans="1:6" s="37" customFormat="1">
      <c r="A351" s="36"/>
      <c r="B351" s="3"/>
      <c r="C351" s="36"/>
      <c r="D351" s="3"/>
      <c r="E351" s="3"/>
      <c r="F351" s="3"/>
    </row>
    <row r="352" spans="1:6" s="37" customFormat="1">
      <c r="A352" s="36"/>
      <c r="B352" s="3"/>
      <c r="C352" s="36"/>
      <c r="D352" s="3"/>
      <c r="E352" s="3"/>
      <c r="F352" s="3"/>
    </row>
    <row r="353" spans="1:6" s="37" customFormat="1">
      <c r="A353" s="36"/>
      <c r="B353" s="3"/>
      <c r="C353" s="36"/>
      <c r="D353" s="3"/>
      <c r="E353" s="3"/>
      <c r="F353" s="3"/>
    </row>
    <row r="354" spans="1:6" s="37" customFormat="1">
      <c r="A354" s="36"/>
      <c r="B354" s="3"/>
      <c r="C354" s="36"/>
      <c r="D354" s="3"/>
      <c r="E354" s="3"/>
      <c r="F354" s="3"/>
    </row>
    <row r="355" spans="1:6" s="37" customFormat="1">
      <c r="A355" s="36"/>
      <c r="B355" s="3"/>
      <c r="C355" s="36"/>
      <c r="D355" s="3"/>
      <c r="E355" s="3"/>
      <c r="F355" s="3"/>
    </row>
    <row r="356" spans="1:6" s="37" customFormat="1">
      <c r="A356" s="36"/>
      <c r="B356" s="3"/>
      <c r="C356" s="36"/>
      <c r="D356" s="3"/>
      <c r="E356" s="3"/>
      <c r="F356" s="3"/>
    </row>
    <row r="357" spans="1:6" s="37" customFormat="1">
      <c r="A357" s="36"/>
      <c r="B357" s="3"/>
      <c r="C357" s="36"/>
      <c r="D357" s="3"/>
      <c r="E357" s="3"/>
      <c r="F357" s="3"/>
    </row>
    <row r="358" spans="1:6" s="37" customFormat="1">
      <c r="A358" s="36"/>
      <c r="B358" s="3"/>
      <c r="C358" s="36"/>
      <c r="D358" s="3"/>
      <c r="E358" s="3"/>
      <c r="F358" s="3"/>
    </row>
    <row r="359" spans="1:6" s="37" customFormat="1">
      <c r="A359" s="36"/>
      <c r="B359" s="3"/>
      <c r="C359" s="36"/>
      <c r="D359" s="3"/>
      <c r="E359" s="3"/>
      <c r="F359" s="3"/>
    </row>
    <row r="360" spans="1:6" s="37" customFormat="1">
      <c r="A360" s="36"/>
      <c r="B360" s="3"/>
      <c r="C360" s="36"/>
      <c r="D360" s="3"/>
      <c r="E360" s="3"/>
      <c r="F360" s="3"/>
    </row>
    <row r="361" spans="1:6" s="37" customFormat="1">
      <c r="A361" s="36"/>
      <c r="B361" s="3"/>
      <c r="C361" s="36"/>
      <c r="D361" s="3"/>
      <c r="E361" s="3"/>
      <c r="F361" s="3"/>
    </row>
    <row r="362" spans="1:6" s="37" customFormat="1">
      <c r="A362" s="36"/>
      <c r="B362" s="3"/>
      <c r="C362" s="36"/>
      <c r="D362" s="3"/>
      <c r="E362" s="3"/>
      <c r="F362" s="3"/>
    </row>
    <row r="363" spans="1:6" s="37" customFormat="1">
      <c r="A363" s="36"/>
      <c r="B363" s="3"/>
      <c r="C363" s="36"/>
      <c r="D363" s="3"/>
      <c r="E363" s="3"/>
      <c r="F363" s="3"/>
    </row>
    <row r="364" spans="1:6" s="37" customFormat="1">
      <c r="A364" s="36"/>
      <c r="B364" s="3"/>
      <c r="C364" s="36"/>
      <c r="D364" s="3"/>
      <c r="E364" s="3"/>
      <c r="F364" s="3"/>
    </row>
    <row r="365" spans="1:6" s="37" customFormat="1">
      <c r="A365" s="36"/>
      <c r="B365" s="3"/>
      <c r="C365" s="36"/>
      <c r="D365" s="3"/>
      <c r="E365" s="3"/>
      <c r="F365" s="3"/>
    </row>
    <row r="366" spans="1:6" s="37" customFormat="1">
      <c r="A366" s="36"/>
      <c r="B366" s="3"/>
      <c r="C366" s="36"/>
      <c r="D366" s="3"/>
      <c r="E366" s="3"/>
      <c r="F366" s="3"/>
    </row>
    <row r="367" spans="1:6" s="37" customFormat="1">
      <c r="A367" s="36"/>
      <c r="B367" s="3"/>
      <c r="C367" s="36"/>
      <c r="D367" s="3"/>
      <c r="E367" s="3"/>
      <c r="F367" s="3"/>
    </row>
    <row r="368" spans="1:6" s="37" customFormat="1">
      <c r="A368" s="36"/>
      <c r="B368" s="3"/>
      <c r="C368" s="36"/>
      <c r="D368" s="3"/>
      <c r="E368" s="3"/>
      <c r="F368" s="3"/>
    </row>
    <row r="369" spans="1:6" s="37" customFormat="1">
      <c r="A369" s="36"/>
      <c r="B369" s="3"/>
      <c r="C369" s="36"/>
      <c r="D369" s="3"/>
      <c r="E369" s="3"/>
      <c r="F369" s="3"/>
    </row>
    <row r="370" spans="1:6" s="37" customFormat="1">
      <c r="A370" s="36"/>
      <c r="B370" s="3"/>
      <c r="C370" s="36"/>
      <c r="D370" s="3"/>
      <c r="E370" s="3"/>
      <c r="F370" s="3"/>
    </row>
    <row r="371" spans="1:6" s="37" customFormat="1">
      <c r="A371" s="36"/>
      <c r="B371" s="3"/>
      <c r="C371" s="36"/>
      <c r="D371" s="3"/>
      <c r="E371" s="3"/>
      <c r="F371" s="3"/>
    </row>
    <row r="372" spans="1:6" s="37" customFormat="1">
      <c r="A372" s="36"/>
      <c r="B372" s="3"/>
      <c r="C372" s="36"/>
      <c r="D372" s="3"/>
      <c r="E372" s="3"/>
      <c r="F372" s="3"/>
    </row>
    <row r="373" spans="1:6" s="37" customFormat="1">
      <c r="A373" s="36"/>
      <c r="B373" s="3"/>
      <c r="C373" s="36"/>
      <c r="D373" s="3"/>
      <c r="E373" s="3"/>
      <c r="F373" s="3"/>
    </row>
    <row r="374" spans="1:6" s="37" customFormat="1">
      <c r="A374" s="36"/>
      <c r="B374" s="3"/>
      <c r="C374" s="36"/>
      <c r="D374" s="3"/>
      <c r="E374" s="3"/>
      <c r="F374" s="3"/>
    </row>
    <row r="375" spans="1:6" s="37" customFormat="1">
      <c r="A375" s="36"/>
      <c r="B375" s="3"/>
      <c r="C375" s="36"/>
      <c r="D375" s="3"/>
      <c r="E375" s="3"/>
      <c r="F375" s="3"/>
    </row>
    <row r="376" spans="1:6" s="37" customFormat="1">
      <c r="A376" s="36"/>
      <c r="B376" s="3"/>
      <c r="C376" s="36"/>
      <c r="D376" s="3"/>
      <c r="E376" s="3"/>
      <c r="F376" s="3"/>
    </row>
    <row r="377" spans="1:6" s="37" customFormat="1">
      <c r="A377" s="36"/>
      <c r="B377" s="3"/>
      <c r="C377" s="36"/>
      <c r="D377" s="3"/>
      <c r="E377" s="3"/>
      <c r="F377" s="3"/>
    </row>
    <row r="378" spans="1:6" s="37" customFormat="1">
      <c r="A378" s="36"/>
      <c r="B378" s="3"/>
      <c r="C378" s="36"/>
      <c r="D378" s="3"/>
      <c r="E378" s="3"/>
      <c r="F378" s="3"/>
    </row>
    <row r="379" spans="1:6" s="37" customFormat="1">
      <c r="A379" s="36"/>
      <c r="B379" s="3"/>
      <c r="C379" s="36"/>
      <c r="D379" s="3"/>
      <c r="E379" s="3"/>
      <c r="F379" s="3"/>
    </row>
    <row r="380" spans="1:6" s="37" customFormat="1">
      <c r="A380" s="36"/>
      <c r="B380" s="3"/>
      <c r="C380" s="36"/>
      <c r="D380" s="3"/>
      <c r="E380" s="3"/>
      <c r="F380" s="3"/>
    </row>
    <row r="381" spans="1:6" s="37" customFormat="1">
      <c r="A381" s="36"/>
      <c r="B381" s="3"/>
      <c r="C381" s="36"/>
      <c r="D381" s="3"/>
      <c r="E381" s="3"/>
      <c r="F381" s="3"/>
    </row>
    <row r="382" spans="1:6" s="37" customFormat="1">
      <c r="A382" s="36"/>
      <c r="B382" s="3"/>
      <c r="C382" s="36"/>
      <c r="D382" s="3"/>
      <c r="E382" s="3"/>
      <c r="F382" s="3"/>
    </row>
    <row r="383" spans="1:6" s="37" customFormat="1">
      <c r="A383" s="36"/>
      <c r="B383" s="3"/>
      <c r="C383" s="36"/>
      <c r="D383" s="3"/>
      <c r="E383" s="3"/>
      <c r="F383" s="3"/>
    </row>
    <row r="384" spans="1:6" s="37" customFormat="1">
      <c r="A384" s="36"/>
      <c r="B384" s="3"/>
      <c r="C384" s="36"/>
      <c r="D384" s="3"/>
      <c r="E384" s="3"/>
      <c r="F384" s="3"/>
    </row>
    <row r="385" spans="1:6" s="37" customFormat="1">
      <c r="A385" s="36"/>
      <c r="B385" s="3"/>
      <c r="C385" s="36"/>
      <c r="D385" s="3"/>
      <c r="E385" s="3"/>
      <c r="F385" s="3"/>
    </row>
    <row r="386" spans="1:6" s="37" customFormat="1">
      <c r="A386" s="36"/>
      <c r="B386" s="3"/>
      <c r="C386" s="36"/>
      <c r="D386" s="3"/>
      <c r="E386" s="3"/>
      <c r="F386" s="3"/>
    </row>
    <row r="387" spans="1:6" s="37" customFormat="1">
      <c r="A387" s="36"/>
      <c r="B387" s="3"/>
      <c r="C387" s="36"/>
      <c r="D387" s="3"/>
      <c r="E387" s="3"/>
      <c r="F387" s="3"/>
    </row>
    <row r="388" spans="1:6" s="37" customFormat="1">
      <c r="A388" s="36"/>
      <c r="B388" s="3"/>
      <c r="C388" s="36"/>
      <c r="D388" s="3"/>
      <c r="E388" s="3"/>
      <c r="F388" s="3"/>
    </row>
    <row r="389" spans="1:6" s="37" customFormat="1">
      <c r="A389" s="36"/>
      <c r="B389" s="3"/>
      <c r="C389" s="36"/>
      <c r="D389" s="3"/>
      <c r="E389" s="3"/>
      <c r="F389" s="3"/>
    </row>
    <row r="390" spans="1:6" s="37" customFormat="1">
      <c r="A390" s="36"/>
      <c r="B390" s="3"/>
      <c r="C390" s="36"/>
      <c r="D390" s="3"/>
      <c r="E390" s="3"/>
      <c r="F390" s="3"/>
    </row>
    <row r="391" spans="1:6" s="37" customFormat="1">
      <c r="A391" s="36"/>
      <c r="B391" s="3"/>
      <c r="C391" s="36"/>
      <c r="D391" s="3"/>
      <c r="E391" s="3"/>
      <c r="F391" s="3"/>
    </row>
    <row r="392" spans="1:6" s="37" customFormat="1">
      <c r="A392" s="36"/>
      <c r="B392" s="3"/>
      <c r="C392" s="36"/>
      <c r="D392" s="3"/>
      <c r="E392" s="3"/>
      <c r="F392" s="3"/>
    </row>
    <row r="393" spans="1:6" s="37" customFormat="1">
      <c r="A393" s="36"/>
      <c r="B393" s="3"/>
      <c r="C393" s="36"/>
      <c r="D393" s="3"/>
      <c r="E393" s="3"/>
      <c r="F393" s="3"/>
    </row>
    <row r="394" spans="1:6" s="37" customFormat="1">
      <c r="A394" s="36"/>
      <c r="B394" s="3"/>
      <c r="C394" s="36"/>
      <c r="D394" s="3"/>
      <c r="E394" s="3"/>
      <c r="F394" s="3"/>
    </row>
    <row r="395" spans="1:6" s="37" customFormat="1">
      <c r="A395" s="36"/>
      <c r="B395" s="3"/>
      <c r="C395" s="36"/>
      <c r="D395" s="3"/>
      <c r="E395" s="3"/>
      <c r="F395" s="3"/>
    </row>
    <row r="396" spans="1:6" s="37" customFormat="1">
      <c r="A396" s="36"/>
      <c r="B396" s="3"/>
      <c r="C396" s="36"/>
      <c r="D396" s="3"/>
      <c r="E396" s="3"/>
      <c r="F396" s="3"/>
    </row>
    <row r="397" spans="1:6" s="37" customFormat="1">
      <c r="A397" s="36"/>
      <c r="B397" s="3"/>
      <c r="C397" s="36"/>
      <c r="D397" s="3"/>
      <c r="E397" s="3"/>
      <c r="F397" s="3"/>
    </row>
    <row r="398" spans="1:6" s="37" customFormat="1">
      <c r="A398" s="36"/>
      <c r="B398" s="3"/>
      <c r="C398" s="36"/>
      <c r="D398" s="3"/>
      <c r="E398" s="3"/>
      <c r="F398" s="3"/>
    </row>
    <row r="399" spans="1:6" s="37" customFormat="1">
      <c r="A399" s="36"/>
      <c r="B399" s="3"/>
      <c r="C399" s="36"/>
      <c r="D399" s="3"/>
      <c r="E399" s="3"/>
      <c r="F399" s="3"/>
    </row>
    <row r="400" spans="1:6" s="37" customFormat="1">
      <c r="A400" s="36"/>
      <c r="B400" s="3"/>
      <c r="C400" s="36"/>
      <c r="D400" s="3"/>
      <c r="E400" s="3"/>
      <c r="F400" s="3"/>
    </row>
    <row r="401" spans="1:6" s="37" customFormat="1">
      <c r="A401" s="36"/>
      <c r="B401" s="3"/>
      <c r="C401" s="36"/>
      <c r="D401" s="3"/>
      <c r="E401" s="3"/>
      <c r="F401" s="3"/>
    </row>
    <row r="402" spans="1:6" s="37" customFormat="1">
      <c r="A402" s="36"/>
      <c r="B402" s="3"/>
      <c r="C402" s="36"/>
      <c r="D402" s="3"/>
      <c r="E402" s="3"/>
      <c r="F402" s="3"/>
    </row>
    <row r="403" spans="1:6" s="37" customFormat="1">
      <c r="A403" s="36"/>
      <c r="B403" s="3"/>
      <c r="C403" s="36"/>
      <c r="D403" s="3"/>
      <c r="E403" s="3"/>
      <c r="F403" s="3"/>
    </row>
    <row r="404" spans="1:6" s="37" customFormat="1">
      <c r="A404" s="36"/>
      <c r="B404" s="3"/>
      <c r="C404" s="36"/>
      <c r="D404" s="3"/>
      <c r="E404" s="3"/>
      <c r="F404" s="3"/>
    </row>
    <row r="405" spans="1:6" s="37" customFormat="1">
      <c r="A405" s="36"/>
      <c r="B405" s="3"/>
      <c r="C405" s="36"/>
      <c r="D405" s="3"/>
      <c r="E405" s="3"/>
      <c r="F405" s="3"/>
    </row>
    <row r="406" spans="1:6" s="37" customFormat="1">
      <c r="A406" s="36"/>
      <c r="B406" s="3"/>
      <c r="C406" s="36"/>
      <c r="D406" s="3"/>
      <c r="E406" s="3"/>
      <c r="F406" s="3"/>
    </row>
    <row r="407" spans="1:6" s="37" customFormat="1">
      <c r="A407" s="36"/>
      <c r="B407" s="3"/>
      <c r="C407" s="36"/>
      <c r="D407" s="3"/>
      <c r="E407" s="3"/>
      <c r="F407" s="3"/>
    </row>
    <row r="408" spans="1:6" s="37" customFormat="1">
      <c r="A408" s="36"/>
      <c r="B408" s="3"/>
      <c r="C408" s="36"/>
      <c r="D408" s="3"/>
      <c r="E408" s="3"/>
      <c r="F408" s="3"/>
    </row>
    <row r="409" spans="1:6" s="37" customFormat="1">
      <c r="A409" s="36"/>
      <c r="B409" s="3"/>
      <c r="C409" s="36"/>
      <c r="D409" s="3"/>
      <c r="E409" s="3"/>
      <c r="F409" s="3"/>
    </row>
    <row r="410" spans="1:6" s="37" customFormat="1">
      <c r="A410" s="36"/>
      <c r="B410" s="3"/>
      <c r="C410" s="36"/>
      <c r="D410" s="3"/>
      <c r="E410" s="3"/>
      <c r="F410" s="3"/>
    </row>
    <row r="411" spans="1:6" s="37" customFormat="1">
      <c r="A411" s="36"/>
      <c r="B411" s="3"/>
      <c r="C411" s="36"/>
      <c r="D411" s="3"/>
      <c r="E411" s="3"/>
      <c r="F411" s="3"/>
    </row>
    <row r="412" spans="1:6" s="37" customFormat="1">
      <c r="A412" s="36"/>
      <c r="B412" s="3"/>
      <c r="C412" s="36"/>
      <c r="D412" s="3"/>
      <c r="E412" s="3"/>
      <c r="F412" s="3"/>
    </row>
    <row r="413" spans="1:6" s="37" customFormat="1">
      <c r="A413" s="36"/>
      <c r="B413" s="3"/>
      <c r="C413" s="36"/>
      <c r="D413" s="3"/>
      <c r="E413" s="3"/>
      <c r="F413" s="3"/>
    </row>
    <row r="414" spans="1:6" s="37" customFormat="1">
      <c r="A414" s="36"/>
      <c r="B414" s="3"/>
      <c r="C414" s="36"/>
      <c r="D414" s="3"/>
      <c r="E414" s="3"/>
      <c r="F414" s="3"/>
    </row>
    <row r="415" spans="1:6" s="37" customFormat="1">
      <c r="A415" s="36"/>
      <c r="B415" s="3"/>
      <c r="C415" s="36"/>
      <c r="D415" s="3"/>
      <c r="E415" s="3"/>
      <c r="F415" s="3"/>
    </row>
    <row r="416" spans="1:6" s="37" customFormat="1">
      <c r="A416" s="36"/>
      <c r="B416" s="3"/>
      <c r="C416" s="36"/>
      <c r="D416" s="3"/>
      <c r="E416" s="3"/>
      <c r="F416" s="3"/>
    </row>
    <row r="417" spans="1:6" s="37" customFormat="1">
      <c r="A417" s="36"/>
      <c r="B417" s="3"/>
      <c r="C417" s="36"/>
      <c r="D417" s="3"/>
      <c r="E417" s="3"/>
      <c r="F417" s="3"/>
    </row>
    <row r="418" spans="1:6" s="37" customFormat="1">
      <c r="A418" s="36"/>
      <c r="B418" s="3"/>
      <c r="C418" s="36"/>
      <c r="D418" s="3"/>
      <c r="E418" s="3"/>
      <c r="F418" s="3"/>
    </row>
    <row r="419" spans="1:6" s="37" customFormat="1">
      <c r="A419" s="36"/>
      <c r="B419" s="3"/>
      <c r="C419" s="36"/>
      <c r="D419" s="3"/>
      <c r="E419" s="3"/>
      <c r="F419" s="3"/>
    </row>
    <row r="420" spans="1:6" s="37" customFormat="1">
      <c r="A420" s="36"/>
      <c r="B420" s="3"/>
      <c r="C420" s="36"/>
      <c r="D420" s="3"/>
      <c r="E420" s="3"/>
      <c r="F420" s="3"/>
    </row>
    <row r="421" spans="1:6" s="37" customFormat="1">
      <c r="A421" s="36"/>
      <c r="B421" s="3"/>
      <c r="C421" s="36"/>
      <c r="D421" s="3"/>
      <c r="E421" s="3"/>
      <c r="F421" s="3"/>
    </row>
    <row r="422" spans="1:6" s="37" customFormat="1">
      <c r="A422" s="36"/>
      <c r="B422" s="3"/>
      <c r="C422" s="36"/>
      <c r="D422" s="3"/>
      <c r="E422" s="3"/>
      <c r="F422" s="3"/>
    </row>
    <row r="423" spans="1:6" s="37" customFormat="1">
      <c r="A423" s="36"/>
      <c r="B423" s="3"/>
      <c r="C423" s="36"/>
      <c r="D423" s="3"/>
      <c r="E423" s="3"/>
      <c r="F423" s="3"/>
    </row>
    <row r="424" spans="1:6" s="37" customFormat="1">
      <c r="A424" s="36"/>
      <c r="B424" s="3"/>
      <c r="C424" s="36"/>
      <c r="D424" s="3"/>
      <c r="E424" s="3"/>
      <c r="F424" s="3"/>
    </row>
    <row r="425" spans="1:6" s="37" customFormat="1">
      <c r="A425" s="36"/>
      <c r="B425" s="3"/>
      <c r="C425" s="36"/>
      <c r="D425" s="3"/>
      <c r="E425" s="3"/>
      <c r="F425" s="3"/>
    </row>
    <row r="426" spans="1:6" s="37" customFormat="1">
      <c r="A426" s="36"/>
      <c r="B426" s="3"/>
      <c r="C426" s="36"/>
      <c r="D426" s="3"/>
      <c r="E426" s="3"/>
      <c r="F426" s="3"/>
    </row>
    <row r="427" spans="1:6" s="37" customFormat="1">
      <c r="A427" s="36"/>
      <c r="B427" s="3"/>
      <c r="C427" s="36"/>
      <c r="D427" s="3"/>
      <c r="E427" s="3"/>
      <c r="F427" s="3"/>
    </row>
    <row r="428" spans="1:6" s="37" customFormat="1">
      <c r="A428" s="36"/>
      <c r="B428" s="3"/>
      <c r="C428" s="36"/>
      <c r="D428" s="3"/>
      <c r="E428" s="3"/>
      <c r="F428" s="3"/>
    </row>
    <row r="429" spans="1:6" s="37" customFormat="1">
      <c r="A429" s="36"/>
      <c r="B429" s="3"/>
      <c r="C429" s="36"/>
      <c r="D429" s="3"/>
      <c r="E429" s="3"/>
      <c r="F429" s="3"/>
    </row>
    <row r="430" spans="1:6" s="37" customFormat="1">
      <c r="A430" s="36"/>
      <c r="B430" s="3"/>
      <c r="C430" s="36"/>
      <c r="D430" s="3"/>
      <c r="E430" s="3"/>
      <c r="F430" s="3"/>
    </row>
    <row r="431" spans="1:6" s="37" customFormat="1">
      <c r="A431" s="36"/>
      <c r="B431" s="3"/>
      <c r="C431" s="36"/>
      <c r="D431" s="3"/>
      <c r="E431" s="3"/>
      <c r="F431" s="3"/>
    </row>
    <row r="432" spans="1:6" s="37" customFormat="1">
      <c r="A432" s="36"/>
      <c r="B432" s="3"/>
      <c r="C432" s="36"/>
      <c r="D432" s="3"/>
      <c r="E432" s="3"/>
      <c r="F432" s="3"/>
    </row>
    <row r="433" spans="1:6" s="37" customFormat="1">
      <c r="A433" s="36"/>
      <c r="B433" s="3"/>
      <c r="C433" s="36"/>
      <c r="D433" s="3"/>
      <c r="E433" s="3"/>
      <c r="F433" s="3"/>
    </row>
    <row r="434" spans="1:6" s="37" customFormat="1">
      <c r="A434" s="36"/>
      <c r="B434" s="3"/>
      <c r="C434" s="36"/>
      <c r="D434" s="3"/>
      <c r="E434" s="3"/>
      <c r="F434" s="3"/>
    </row>
    <row r="435" spans="1:6" s="37" customFormat="1">
      <c r="A435" s="36"/>
      <c r="B435" s="3"/>
      <c r="C435" s="36"/>
      <c r="D435" s="3"/>
      <c r="E435" s="3"/>
      <c r="F435" s="3"/>
    </row>
    <row r="436" spans="1:6" s="37" customFormat="1">
      <c r="A436" s="36"/>
      <c r="B436" s="3"/>
      <c r="C436" s="36"/>
      <c r="D436" s="3"/>
      <c r="E436" s="3"/>
      <c r="F436" s="3"/>
    </row>
    <row r="437" spans="1:6" s="37" customFormat="1">
      <c r="A437" s="36"/>
      <c r="B437" s="3"/>
      <c r="C437" s="36"/>
      <c r="D437" s="3"/>
      <c r="E437" s="3"/>
      <c r="F437" s="3"/>
    </row>
    <row r="438" spans="1:6" s="37" customFormat="1">
      <c r="A438" s="36"/>
      <c r="B438" s="3"/>
      <c r="C438" s="36"/>
      <c r="D438" s="3"/>
      <c r="E438" s="3"/>
      <c r="F438" s="3"/>
    </row>
    <row r="439" spans="1:6" s="37" customFormat="1">
      <c r="A439" s="36"/>
      <c r="B439" s="3"/>
      <c r="C439" s="36"/>
      <c r="D439" s="3"/>
      <c r="E439" s="3"/>
      <c r="F439" s="3"/>
    </row>
    <row r="440" spans="1:6" s="37" customFormat="1">
      <c r="A440" s="36"/>
      <c r="B440" s="3"/>
      <c r="C440" s="36"/>
      <c r="D440" s="3"/>
      <c r="E440" s="3"/>
      <c r="F440" s="3"/>
    </row>
    <row r="441" spans="1:6" s="37" customFormat="1">
      <c r="A441" s="36"/>
      <c r="B441" s="3"/>
      <c r="C441" s="36"/>
      <c r="D441" s="3"/>
      <c r="E441" s="3"/>
      <c r="F441" s="3"/>
    </row>
    <row r="442" spans="1:6" s="37" customFormat="1">
      <c r="A442" s="36"/>
      <c r="B442" s="3"/>
      <c r="C442" s="36"/>
      <c r="D442" s="3"/>
      <c r="E442" s="3"/>
      <c r="F442" s="3"/>
    </row>
    <row r="443" spans="1:6" s="37" customFormat="1">
      <c r="A443" s="36"/>
      <c r="B443" s="3"/>
      <c r="C443" s="36"/>
      <c r="D443" s="3"/>
      <c r="E443" s="3"/>
      <c r="F443" s="3"/>
    </row>
    <row r="444" spans="1:6" s="37" customFormat="1">
      <c r="A444" s="36"/>
      <c r="B444" s="3"/>
      <c r="C444" s="36"/>
      <c r="D444" s="3"/>
      <c r="E444" s="3"/>
      <c r="F444" s="3"/>
    </row>
    <row r="445" spans="1:6" s="37" customFormat="1">
      <c r="A445" s="36"/>
      <c r="B445" s="3"/>
      <c r="C445" s="36"/>
      <c r="D445" s="3"/>
      <c r="E445" s="3"/>
      <c r="F445" s="3"/>
    </row>
    <row r="446" spans="1:6" s="37" customFormat="1">
      <c r="A446" s="36"/>
      <c r="B446" s="3"/>
      <c r="C446" s="36"/>
      <c r="D446" s="3"/>
      <c r="E446" s="3"/>
      <c r="F446" s="3"/>
    </row>
    <row r="447" spans="1:6" s="37" customFormat="1">
      <c r="A447" s="36"/>
      <c r="B447" s="3"/>
      <c r="C447" s="36"/>
      <c r="D447" s="3"/>
      <c r="E447" s="3"/>
      <c r="F447" s="3"/>
    </row>
    <row r="448" spans="1:6" s="37" customFormat="1">
      <c r="A448" s="36"/>
      <c r="B448" s="3"/>
      <c r="C448" s="36"/>
      <c r="D448" s="3"/>
      <c r="E448" s="3"/>
      <c r="F448" s="3"/>
    </row>
    <row r="449" spans="1:6" s="37" customFormat="1">
      <c r="A449" s="36"/>
      <c r="B449" s="3"/>
      <c r="C449" s="36"/>
      <c r="D449" s="3"/>
      <c r="E449" s="3"/>
      <c r="F449" s="3"/>
    </row>
    <row r="450" spans="1:6" s="37" customFormat="1">
      <c r="A450" s="36"/>
      <c r="B450" s="3"/>
      <c r="C450" s="36"/>
      <c r="D450" s="3"/>
      <c r="E450" s="3"/>
      <c r="F450" s="3"/>
    </row>
    <row r="451" spans="1:6" s="37" customFormat="1">
      <c r="A451" s="36"/>
      <c r="B451" s="3"/>
      <c r="C451" s="36"/>
      <c r="D451" s="3"/>
      <c r="E451" s="3"/>
      <c r="F451" s="3"/>
    </row>
    <row r="452" spans="1:6" s="37" customFormat="1">
      <c r="A452" s="36"/>
      <c r="B452" s="3"/>
      <c r="C452" s="36"/>
      <c r="D452" s="3"/>
      <c r="E452" s="3"/>
      <c r="F452" s="3"/>
    </row>
    <row r="453" spans="1:6" s="37" customFormat="1">
      <c r="A453" s="36"/>
      <c r="B453" s="3"/>
      <c r="C453" s="36"/>
      <c r="D453" s="3"/>
      <c r="E453" s="3"/>
      <c r="F453" s="3"/>
    </row>
    <row r="454" spans="1:6" s="37" customFormat="1">
      <c r="A454" s="36"/>
      <c r="B454" s="3"/>
      <c r="C454" s="36"/>
      <c r="D454" s="3"/>
      <c r="E454" s="3"/>
      <c r="F454" s="3"/>
    </row>
    <row r="455" spans="1:6" s="37" customFormat="1">
      <c r="A455" s="36"/>
      <c r="B455" s="3"/>
      <c r="C455" s="36"/>
      <c r="D455" s="3"/>
      <c r="E455" s="3"/>
      <c r="F455" s="3"/>
    </row>
    <row r="456" spans="1:6" s="37" customFormat="1">
      <c r="A456" s="36"/>
      <c r="B456" s="3"/>
      <c r="C456" s="36"/>
      <c r="D456" s="3"/>
      <c r="E456" s="3"/>
      <c r="F456" s="3"/>
    </row>
    <row r="457" spans="1:6" s="37" customFormat="1">
      <c r="A457" s="36"/>
      <c r="B457" s="3"/>
      <c r="C457" s="36"/>
      <c r="D457" s="3"/>
      <c r="E457" s="3"/>
      <c r="F457" s="3"/>
    </row>
    <row r="458" spans="1:6" s="37" customFormat="1">
      <c r="A458" s="36"/>
      <c r="B458" s="3"/>
      <c r="C458" s="36"/>
      <c r="D458" s="3"/>
      <c r="E458" s="3"/>
      <c r="F458" s="3"/>
    </row>
    <row r="459" spans="1:6" s="37" customFormat="1">
      <c r="A459" s="36"/>
      <c r="B459" s="3"/>
      <c r="C459" s="36"/>
      <c r="D459" s="3"/>
      <c r="E459" s="3"/>
      <c r="F459" s="3"/>
    </row>
    <row r="460" spans="1:6" s="37" customFormat="1">
      <c r="A460" s="36"/>
      <c r="B460" s="3"/>
      <c r="C460" s="36"/>
      <c r="D460" s="3"/>
      <c r="E460" s="3"/>
      <c r="F460" s="3"/>
    </row>
    <row r="461" spans="1:6" s="37" customFormat="1">
      <c r="A461" s="36"/>
      <c r="B461" s="3"/>
      <c r="C461" s="36"/>
      <c r="D461" s="3"/>
      <c r="E461" s="3"/>
      <c r="F461" s="3"/>
    </row>
    <row r="462" spans="1:6" s="37" customFormat="1">
      <c r="A462" s="36"/>
      <c r="B462" s="3"/>
      <c r="C462" s="36"/>
      <c r="D462" s="3"/>
      <c r="E462" s="3"/>
      <c r="F462" s="3"/>
    </row>
    <row r="463" spans="1:6" s="37" customFormat="1">
      <c r="A463" s="36"/>
      <c r="B463" s="3"/>
      <c r="C463" s="36"/>
      <c r="D463" s="3"/>
      <c r="E463" s="3"/>
      <c r="F463" s="3"/>
    </row>
    <row r="464" spans="1:6" s="37" customFormat="1">
      <c r="A464" s="36"/>
      <c r="B464" s="3"/>
      <c r="C464" s="36"/>
      <c r="D464" s="3"/>
      <c r="E464" s="3"/>
      <c r="F464" s="3"/>
    </row>
    <row r="465" spans="1:6" s="37" customFormat="1">
      <c r="A465" s="36"/>
      <c r="B465" s="3"/>
      <c r="C465" s="36"/>
      <c r="D465" s="3"/>
      <c r="E465" s="3"/>
      <c r="F465" s="3"/>
    </row>
    <row r="466" spans="1:6" s="37" customFormat="1">
      <c r="A466" s="36"/>
      <c r="B466" s="3"/>
      <c r="C466" s="36"/>
      <c r="D466" s="3"/>
      <c r="E466" s="3"/>
      <c r="F466" s="3"/>
    </row>
    <row r="467" spans="1:6" s="37" customFormat="1">
      <c r="A467" s="36"/>
      <c r="B467" s="3"/>
      <c r="C467" s="36"/>
      <c r="D467" s="3"/>
      <c r="E467" s="3"/>
      <c r="F467" s="3"/>
    </row>
    <row r="468" spans="1:6" s="37" customFormat="1">
      <c r="A468" s="36"/>
      <c r="B468" s="3"/>
      <c r="C468" s="36"/>
      <c r="D468" s="3"/>
      <c r="E468" s="3"/>
      <c r="F468" s="3"/>
    </row>
    <row r="469" spans="1:6" s="37" customFormat="1">
      <c r="A469" s="36"/>
      <c r="B469" s="3"/>
      <c r="C469" s="36"/>
      <c r="D469" s="3"/>
      <c r="E469" s="3"/>
      <c r="F469" s="3"/>
    </row>
    <row r="470" spans="1:6" s="37" customFormat="1">
      <c r="A470" s="36"/>
      <c r="B470" s="3"/>
      <c r="C470" s="36"/>
      <c r="D470" s="3"/>
      <c r="E470" s="3"/>
      <c r="F470" s="3"/>
    </row>
    <row r="471" spans="1:6" s="37" customFormat="1">
      <c r="A471" s="36"/>
      <c r="B471" s="3"/>
      <c r="C471" s="36"/>
      <c r="D471" s="3"/>
      <c r="E471" s="3"/>
      <c r="F471" s="3"/>
    </row>
    <row r="472" spans="1:6" s="37" customFormat="1">
      <c r="A472" s="36"/>
      <c r="B472" s="3"/>
      <c r="C472" s="36"/>
      <c r="D472" s="3"/>
      <c r="E472" s="3"/>
      <c r="F472" s="3"/>
    </row>
    <row r="473" spans="1:6" s="37" customFormat="1">
      <c r="A473" s="36"/>
      <c r="B473" s="3"/>
      <c r="C473" s="36"/>
      <c r="D473" s="3"/>
      <c r="E473" s="3"/>
      <c r="F473" s="3"/>
    </row>
    <row r="474" spans="1:6" s="37" customFormat="1">
      <c r="A474" s="36"/>
      <c r="B474" s="3"/>
      <c r="C474" s="36"/>
      <c r="D474" s="3"/>
      <c r="E474" s="3"/>
      <c r="F474" s="3"/>
    </row>
    <row r="475" spans="1:6" s="37" customFormat="1">
      <c r="A475" s="36"/>
      <c r="B475" s="3"/>
      <c r="C475" s="36"/>
      <c r="D475" s="3"/>
      <c r="E475" s="3"/>
      <c r="F475" s="3"/>
    </row>
    <row r="476" spans="1:6" s="37" customFormat="1">
      <c r="A476" s="36"/>
      <c r="B476" s="3"/>
      <c r="C476" s="36"/>
      <c r="D476" s="3"/>
      <c r="E476" s="3"/>
      <c r="F476" s="3"/>
    </row>
    <row r="477" spans="1:6" s="37" customFormat="1">
      <c r="A477" s="36"/>
      <c r="B477" s="3"/>
      <c r="C477" s="36"/>
      <c r="D477" s="3"/>
      <c r="E477" s="3"/>
      <c r="F477" s="3"/>
    </row>
    <row r="478" spans="1:6" s="37" customFormat="1">
      <c r="A478" s="36"/>
      <c r="B478" s="3"/>
      <c r="C478" s="36"/>
      <c r="D478" s="3"/>
      <c r="E478" s="3"/>
      <c r="F478" s="3"/>
    </row>
    <row r="479" spans="1:6" s="37" customFormat="1">
      <c r="A479" s="36"/>
      <c r="B479" s="3"/>
      <c r="C479" s="36"/>
      <c r="D479" s="3"/>
      <c r="E479" s="3"/>
      <c r="F479" s="3"/>
    </row>
    <row r="480" spans="1:6" s="37" customFormat="1">
      <c r="A480" s="36"/>
      <c r="B480" s="3"/>
      <c r="C480" s="36"/>
      <c r="D480" s="3"/>
      <c r="E480" s="3"/>
      <c r="F480" s="3"/>
    </row>
    <row r="481" spans="1:6" s="37" customFormat="1">
      <c r="A481" s="36"/>
      <c r="B481" s="3"/>
      <c r="C481" s="36"/>
      <c r="D481" s="3"/>
      <c r="E481" s="3"/>
      <c r="F481" s="3"/>
    </row>
    <row r="482" spans="1:6" s="37" customFormat="1">
      <c r="A482" s="36"/>
      <c r="B482" s="3"/>
      <c r="C482" s="36"/>
      <c r="D482" s="3"/>
      <c r="E482" s="3"/>
      <c r="F482" s="3"/>
    </row>
    <row r="483" spans="1:6" s="37" customFormat="1">
      <c r="A483" s="36"/>
      <c r="B483" s="3"/>
      <c r="C483" s="36"/>
      <c r="D483" s="3"/>
      <c r="E483" s="3"/>
      <c r="F483" s="3"/>
    </row>
    <row r="484" spans="1:6" s="37" customFormat="1">
      <c r="A484" s="36"/>
      <c r="B484" s="3"/>
      <c r="C484" s="36"/>
      <c r="D484" s="3"/>
      <c r="E484" s="3"/>
      <c r="F484" s="3"/>
    </row>
    <row r="485" spans="1:6" s="37" customFormat="1">
      <c r="A485" s="36"/>
      <c r="B485" s="3"/>
      <c r="C485" s="36"/>
      <c r="D485" s="3"/>
      <c r="E485" s="3"/>
      <c r="F485" s="3"/>
    </row>
    <row r="486" spans="1:6" s="37" customFormat="1">
      <c r="A486" s="36"/>
      <c r="B486" s="3"/>
      <c r="C486" s="36"/>
      <c r="D486" s="3"/>
      <c r="E486" s="3"/>
      <c r="F486" s="3"/>
    </row>
    <row r="487" spans="1:6" s="37" customFormat="1">
      <c r="A487" s="36"/>
      <c r="B487" s="3"/>
      <c r="C487" s="36"/>
      <c r="D487" s="3"/>
      <c r="E487" s="3"/>
      <c r="F487" s="3"/>
    </row>
    <row r="488" spans="1:6" s="37" customFormat="1">
      <c r="A488" s="36"/>
      <c r="B488" s="3"/>
      <c r="C488" s="36"/>
      <c r="D488" s="3"/>
      <c r="E488" s="3"/>
      <c r="F488" s="3"/>
    </row>
    <row r="489" spans="1:6" s="37" customFormat="1">
      <c r="A489" s="36"/>
      <c r="B489" s="3"/>
      <c r="C489" s="36"/>
      <c r="D489" s="3"/>
      <c r="E489" s="3"/>
      <c r="F489" s="3"/>
    </row>
    <row r="490" spans="1:6" s="37" customFormat="1">
      <c r="A490" s="36"/>
      <c r="B490" s="3"/>
      <c r="C490" s="36"/>
      <c r="D490" s="3"/>
      <c r="E490" s="3"/>
      <c r="F490" s="3"/>
    </row>
    <row r="491" spans="1:6" s="37" customFormat="1">
      <c r="A491" s="36"/>
      <c r="B491" s="3"/>
      <c r="C491" s="36"/>
      <c r="D491" s="3"/>
      <c r="E491" s="3"/>
      <c r="F491" s="3"/>
    </row>
    <row r="492" spans="1:6" s="37" customFormat="1">
      <c r="A492" s="36"/>
      <c r="B492" s="3"/>
      <c r="C492" s="36"/>
      <c r="D492" s="3"/>
      <c r="E492" s="3"/>
      <c r="F492" s="3"/>
    </row>
    <row r="493" spans="1:6" s="37" customFormat="1">
      <c r="A493" s="36"/>
      <c r="B493" s="3"/>
      <c r="C493" s="36"/>
      <c r="D493" s="3"/>
      <c r="E493" s="3"/>
      <c r="F493" s="3"/>
    </row>
    <row r="494" spans="1:6" s="37" customFormat="1">
      <c r="A494" s="36"/>
      <c r="B494" s="3"/>
      <c r="C494" s="36"/>
      <c r="D494" s="3"/>
      <c r="E494" s="3"/>
      <c r="F494" s="3"/>
    </row>
  </sheetData>
  <mergeCells count="6">
    <mergeCell ref="A5:A6"/>
    <mergeCell ref="D5:D6"/>
    <mergeCell ref="E5:F5"/>
    <mergeCell ref="A1:F1"/>
    <mergeCell ref="A2:F2"/>
    <mergeCell ref="E4:F4"/>
  </mergeCells>
  <pageMargins left="0" right="0" top="0" bottom="0" header="0" footer="0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3"/>
  <sheetViews>
    <sheetView workbookViewId="0">
      <selection activeCell="I73" sqref="I73"/>
    </sheetView>
  </sheetViews>
  <sheetFormatPr defaultColWidth="9.109375" defaultRowHeight="13.2"/>
  <cols>
    <col min="1" max="1" width="5.109375" style="16" customWidth="1"/>
    <col min="2" max="2" width="53.88671875" style="16" customWidth="1"/>
    <col min="3" max="3" width="6.44140625" style="16" customWidth="1"/>
    <col min="4" max="4" width="12" style="16" customWidth="1"/>
    <col min="5" max="5" width="12.44140625" style="16" customWidth="1"/>
    <col min="6" max="6" width="11.6640625" style="16" customWidth="1"/>
    <col min="7" max="16384" width="9.109375" style="6"/>
  </cols>
  <sheetData>
    <row r="1" spans="1:8" s="16" customFormat="1" ht="4.5" customHeight="1"/>
    <row r="2" spans="1:8" s="16" customFormat="1" ht="17.399999999999999">
      <c r="A2" s="251" t="s">
        <v>170</v>
      </c>
      <c r="B2" s="251"/>
      <c r="C2" s="251"/>
      <c r="D2" s="251"/>
      <c r="E2" s="251"/>
      <c r="F2" s="251"/>
    </row>
    <row r="3" spans="1:8" s="16" customFormat="1"/>
    <row r="4" spans="1:8" s="16" customFormat="1" ht="33.75" customHeight="1">
      <c r="A4" s="252" t="s">
        <v>1149</v>
      </c>
      <c r="B4" s="252"/>
      <c r="C4" s="252"/>
      <c r="D4" s="252"/>
      <c r="E4" s="252"/>
      <c r="F4" s="252"/>
    </row>
    <row r="5" spans="1:8" s="2" customFormat="1" ht="15">
      <c r="A5" s="96"/>
      <c r="B5" s="97"/>
      <c r="C5" s="98"/>
      <c r="D5" s="98"/>
      <c r="E5" s="248" t="s">
        <v>519</v>
      </c>
      <c r="F5" s="248"/>
      <c r="H5" s="119"/>
    </row>
    <row r="6" spans="1:8" ht="12.75" customHeight="1">
      <c r="A6" s="253" t="s">
        <v>171</v>
      </c>
      <c r="B6" s="165"/>
      <c r="C6" s="166"/>
      <c r="D6" s="258" t="s">
        <v>172</v>
      </c>
      <c r="E6" s="256" t="s">
        <v>1</v>
      </c>
      <c r="F6" s="257"/>
    </row>
    <row r="7" spans="1:8" s="5" customFormat="1" ht="32.25" customHeight="1">
      <c r="A7" s="254"/>
      <c r="B7" s="167"/>
      <c r="C7" s="168"/>
      <c r="D7" s="259"/>
      <c r="E7" s="101" t="s">
        <v>173</v>
      </c>
      <c r="F7" s="101" t="s">
        <v>174</v>
      </c>
    </row>
    <row r="8" spans="1:8">
      <c r="A8" s="28">
        <v>1</v>
      </c>
      <c r="B8" s="28">
        <v>2</v>
      </c>
      <c r="C8" s="28"/>
      <c r="D8" s="15">
        <v>3</v>
      </c>
      <c r="E8" s="15">
        <v>4</v>
      </c>
      <c r="F8" s="15">
        <v>5</v>
      </c>
    </row>
    <row r="9" spans="1:8" ht="26.25" customHeight="1">
      <c r="A9" s="25">
        <v>8000</v>
      </c>
      <c r="B9" s="26" t="s">
        <v>175</v>
      </c>
      <c r="C9" s="26"/>
      <c r="D9" s="4">
        <f>E9+F9</f>
        <v>0</v>
      </c>
      <c r="E9" s="4">
        <f>'hat1'!E8-'hat2'!G8</f>
        <v>0</v>
      </c>
      <c r="F9" s="198">
        <f>'hat1'!F8-'hat2'!H8</f>
        <v>0</v>
      </c>
    </row>
    <row r="10" spans="1:8" ht="9.75" customHeight="1"/>
    <row r="11" spans="1:8" s="16" customFormat="1" ht="21" customHeight="1">
      <c r="A11" s="251" t="s">
        <v>176</v>
      </c>
      <c r="B11" s="251"/>
      <c r="C11" s="251"/>
      <c r="D11" s="251"/>
      <c r="E11" s="251"/>
      <c r="F11" s="251"/>
    </row>
    <row r="12" spans="1:8" ht="6.75" customHeight="1">
      <c r="A12" s="169"/>
      <c r="B12" s="169"/>
      <c r="C12" s="169"/>
    </row>
    <row r="13" spans="1:8" ht="61.5" customHeight="1">
      <c r="A13" s="237" t="s">
        <v>1150</v>
      </c>
      <c r="B13" s="237"/>
      <c r="C13" s="237"/>
      <c r="D13" s="237"/>
      <c r="E13" s="237"/>
      <c r="F13" s="237"/>
    </row>
    <row r="14" spans="1:8" s="2" customFormat="1" ht="15">
      <c r="A14" s="96"/>
      <c r="B14" s="97"/>
      <c r="C14" s="98"/>
      <c r="D14" s="98"/>
      <c r="E14" s="248" t="s">
        <v>519</v>
      </c>
      <c r="F14" s="248"/>
      <c r="H14" s="119"/>
    </row>
    <row r="15" spans="1:8" ht="29.25" customHeight="1">
      <c r="A15" s="255" t="s">
        <v>485</v>
      </c>
      <c r="B15" s="255" t="s">
        <v>372</v>
      </c>
      <c r="C15" s="255"/>
      <c r="D15" s="249" t="s">
        <v>0</v>
      </c>
      <c r="E15" s="149" t="s">
        <v>177</v>
      </c>
      <c r="F15" s="149"/>
    </row>
    <row r="16" spans="1:8" ht="26.4">
      <c r="A16" s="255"/>
      <c r="B16" s="170" t="s">
        <v>373</v>
      </c>
      <c r="C16" s="171" t="s">
        <v>50</v>
      </c>
      <c r="D16" s="244"/>
      <c r="E16" s="99" t="s">
        <v>2</v>
      </c>
      <c r="F16" s="99" t="s">
        <v>3</v>
      </c>
    </row>
    <row r="17" spans="1:6" ht="13.5" customHeight="1">
      <c r="A17" s="172">
        <v>1</v>
      </c>
      <c r="B17" s="172">
        <v>2</v>
      </c>
      <c r="C17" s="172">
        <v>3</v>
      </c>
      <c r="D17" s="15">
        <v>4</v>
      </c>
      <c r="E17" s="15">
        <v>5</v>
      </c>
      <c r="F17" s="15">
        <v>6</v>
      </c>
    </row>
    <row r="18" spans="1:6" ht="27.75" customHeight="1">
      <c r="A18" s="173">
        <v>8010</v>
      </c>
      <c r="B18" s="174" t="s">
        <v>1151</v>
      </c>
      <c r="C18" s="175"/>
      <c r="D18" s="4"/>
      <c r="E18" s="4"/>
      <c r="F18" s="4"/>
    </row>
    <row r="19" spans="1:6" ht="10.5" customHeight="1">
      <c r="A19" s="173"/>
      <c r="B19" s="176" t="s">
        <v>195</v>
      </c>
      <c r="C19" s="175"/>
      <c r="D19" s="4"/>
      <c r="E19" s="4"/>
      <c r="F19" s="4"/>
    </row>
    <row r="20" spans="1:6" ht="27" customHeight="1">
      <c r="A20" s="173">
        <v>8100</v>
      </c>
      <c r="B20" s="174" t="s">
        <v>1152</v>
      </c>
      <c r="C20" s="177"/>
      <c r="D20" s="4"/>
      <c r="E20" s="4"/>
      <c r="F20" s="4"/>
    </row>
    <row r="21" spans="1:6" ht="12" customHeight="1">
      <c r="A21" s="173"/>
      <c r="B21" s="178" t="s">
        <v>195</v>
      </c>
      <c r="C21" s="177"/>
      <c r="D21" s="4"/>
      <c r="E21" s="4"/>
      <c r="F21" s="4"/>
    </row>
    <row r="22" spans="1:6" ht="24.75" customHeight="1">
      <c r="A22" s="179">
        <v>8110</v>
      </c>
      <c r="B22" s="180" t="s">
        <v>1153</v>
      </c>
      <c r="C22" s="177"/>
      <c r="D22" s="4"/>
      <c r="E22" s="4"/>
      <c r="F22" s="4"/>
    </row>
    <row r="23" spans="1:6" ht="11.25" customHeight="1">
      <c r="A23" s="179"/>
      <c r="B23" s="181" t="s">
        <v>195</v>
      </c>
      <c r="C23" s="177"/>
      <c r="D23" s="4"/>
      <c r="E23" s="4"/>
      <c r="F23" s="17"/>
    </row>
    <row r="24" spans="1:6" ht="37.5" customHeight="1">
      <c r="A24" s="179">
        <v>8111</v>
      </c>
      <c r="B24" s="182" t="s">
        <v>1154</v>
      </c>
      <c r="C24" s="177"/>
      <c r="D24" s="4"/>
      <c r="E24" s="17"/>
      <c r="F24" s="4"/>
    </row>
    <row r="25" spans="1:6" ht="11.25" hidden="1" customHeight="1">
      <c r="A25" s="179"/>
      <c r="B25" s="183" t="s">
        <v>425</v>
      </c>
      <c r="C25" s="177"/>
      <c r="D25" s="4"/>
      <c r="E25" s="17"/>
      <c r="F25" s="4"/>
    </row>
    <row r="26" spans="1:6" ht="12.75" hidden="1" customHeight="1">
      <c r="A26" s="179">
        <v>8112</v>
      </c>
      <c r="B26" s="184" t="s">
        <v>486</v>
      </c>
      <c r="C26" s="185" t="s">
        <v>178</v>
      </c>
      <c r="D26" s="4"/>
      <c r="E26" s="17"/>
      <c r="F26" s="4"/>
    </row>
    <row r="27" spans="1:6" ht="13.5" hidden="1" customHeight="1">
      <c r="A27" s="179">
        <v>8113</v>
      </c>
      <c r="B27" s="184" t="s">
        <v>487</v>
      </c>
      <c r="C27" s="185" t="s">
        <v>179</v>
      </c>
      <c r="D27" s="4"/>
      <c r="E27" s="17"/>
      <c r="F27" s="4"/>
    </row>
    <row r="28" spans="1:6" ht="26.25" customHeight="1">
      <c r="A28" s="179">
        <v>8120</v>
      </c>
      <c r="B28" s="182" t="s">
        <v>1155</v>
      </c>
      <c r="C28" s="185"/>
      <c r="D28" s="4"/>
      <c r="E28" s="17"/>
      <c r="F28" s="4"/>
    </row>
    <row r="29" spans="1:6" ht="12" hidden="1" customHeight="1">
      <c r="A29" s="179"/>
      <c r="B29" s="183" t="s">
        <v>195</v>
      </c>
      <c r="C29" s="185"/>
      <c r="D29" s="4"/>
      <c r="E29" s="17"/>
      <c r="F29" s="4"/>
    </row>
    <row r="30" spans="1:6" ht="15.75" customHeight="1">
      <c r="A30" s="179">
        <v>8121</v>
      </c>
      <c r="B30" s="182" t="s">
        <v>1156</v>
      </c>
      <c r="C30" s="185"/>
      <c r="D30" s="4"/>
      <c r="E30" s="17"/>
      <c r="F30" s="4"/>
    </row>
    <row r="31" spans="1:6" ht="9.75" hidden="1" customHeight="1">
      <c r="A31" s="179"/>
      <c r="B31" s="183" t="s">
        <v>425</v>
      </c>
      <c r="C31" s="185"/>
      <c r="D31" s="4"/>
      <c r="E31" s="17"/>
      <c r="F31" s="4"/>
    </row>
    <row r="32" spans="1:6" ht="14.25" customHeight="1">
      <c r="A32" s="173">
        <v>8122</v>
      </c>
      <c r="B32" s="180" t="s">
        <v>1157</v>
      </c>
      <c r="C32" s="185" t="s">
        <v>180</v>
      </c>
      <c r="D32" s="4"/>
      <c r="E32" s="17"/>
      <c r="F32" s="4"/>
    </row>
    <row r="33" spans="1:6" ht="10.5" hidden="1" customHeight="1">
      <c r="A33" s="173"/>
      <c r="B33" s="186" t="s">
        <v>425</v>
      </c>
      <c r="C33" s="185"/>
      <c r="D33" s="4"/>
      <c r="E33" s="17"/>
      <c r="F33" s="4"/>
    </row>
    <row r="34" spans="1:6" ht="14.25" customHeight="1">
      <c r="A34" s="173">
        <v>8123</v>
      </c>
      <c r="B34" s="186" t="s">
        <v>488</v>
      </c>
      <c r="C34" s="185"/>
      <c r="D34" s="4"/>
      <c r="E34" s="17"/>
      <c r="F34" s="4"/>
    </row>
    <row r="35" spans="1:6" ht="14.25" customHeight="1">
      <c r="A35" s="173">
        <v>8124</v>
      </c>
      <c r="B35" s="186" t="s">
        <v>489</v>
      </c>
      <c r="C35" s="185"/>
      <c r="D35" s="4"/>
      <c r="E35" s="17"/>
      <c r="F35" s="4"/>
    </row>
    <row r="36" spans="1:6" ht="24.75" customHeight="1">
      <c r="A36" s="173">
        <v>8130</v>
      </c>
      <c r="B36" s="180" t="s">
        <v>1158</v>
      </c>
      <c r="C36" s="185" t="s">
        <v>181</v>
      </c>
      <c r="D36" s="4"/>
      <c r="E36" s="17"/>
      <c r="F36" s="4"/>
    </row>
    <row r="37" spans="1:6" ht="15" customHeight="1">
      <c r="A37" s="173"/>
      <c r="B37" s="186" t="s">
        <v>425</v>
      </c>
      <c r="C37" s="185"/>
      <c r="D37" s="4"/>
      <c r="E37" s="17"/>
      <c r="F37" s="4"/>
    </row>
    <row r="38" spans="1:6" ht="14.25" customHeight="1">
      <c r="A38" s="173">
        <v>8131</v>
      </c>
      <c r="B38" s="186" t="s">
        <v>490</v>
      </c>
      <c r="C38" s="185"/>
      <c r="D38" s="4"/>
      <c r="E38" s="17"/>
      <c r="F38" s="4"/>
    </row>
    <row r="39" spans="1:6" ht="15" customHeight="1">
      <c r="A39" s="173">
        <v>8132</v>
      </c>
      <c r="B39" s="186" t="s">
        <v>491</v>
      </c>
      <c r="C39" s="185"/>
      <c r="D39" s="4"/>
      <c r="E39" s="17"/>
      <c r="F39" s="4"/>
    </row>
    <row r="40" spans="1:6" ht="17.25" customHeight="1">
      <c r="A40" s="173">
        <v>8140</v>
      </c>
      <c r="B40" s="180" t="s">
        <v>1159</v>
      </c>
      <c r="C40" s="185"/>
      <c r="D40" s="4"/>
      <c r="E40" s="17"/>
      <c r="F40" s="4"/>
    </row>
    <row r="41" spans="1:6" ht="12" customHeight="1">
      <c r="A41" s="179"/>
      <c r="B41" s="183" t="s">
        <v>425</v>
      </c>
      <c r="C41" s="185"/>
      <c r="D41" s="4"/>
      <c r="E41" s="17"/>
      <c r="F41" s="4"/>
    </row>
    <row r="42" spans="1:6" ht="24.75" customHeight="1">
      <c r="A42" s="173">
        <v>8141</v>
      </c>
      <c r="B42" s="180" t="s">
        <v>1160</v>
      </c>
      <c r="C42" s="185" t="s">
        <v>180</v>
      </c>
      <c r="D42" s="4"/>
      <c r="E42" s="17"/>
      <c r="F42" s="4"/>
    </row>
    <row r="43" spans="1:6" ht="14.25" customHeight="1">
      <c r="A43" s="173"/>
      <c r="B43" s="186" t="s">
        <v>425</v>
      </c>
      <c r="C43" s="187"/>
      <c r="D43" s="4"/>
      <c r="E43" s="17"/>
      <c r="F43" s="4"/>
    </row>
    <row r="44" spans="1:6" ht="17.25" customHeight="1">
      <c r="A44" s="173">
        <v>8142</v>
      </c>
      <c r="B44" s="186" t="s">
        <v>492</v>
      </c>
      <c r="C44" s="187"/>
      <c r="D44" s="4"/>
      <c r="E44" s="17"/>
      <c r="F44" s="17"/>
    </row>
    <row r="45" spans="1:6" ht="17.25" customHeight="1">
      <c r="A45" s="173">
        <v>8143</v>
      </c>
      <c r="B45" s="186" t="s">
        <v>493</v>
      </c>
      <c r="C45" s="187"/>
      <c r="D45" s="4"/>
      <c r="E45" s="17"/>
      <c r="F45" s="4"/>
    </row>
    <row r="46" spans="1:6" ht="24.75" customHeight="1">
      <c r="A46" s="173">
        <v>8150</v>
      </c>
      <c r="B46" s="180" t="s">
        <v>1161</v>
      </c>
      <c r="C46" s="188" t="s">
        <v>181</v>
      </c>
      <c r="D46" s="4"/>
      <c r="E46" s="17"/>
      <c r="F46" s="4"/>
    </row>
    <row r="47" spans="1:6" ht="12" customHeight="1">
      <c r="A47" s="173"/>
      <c r="B47" s="186" t="s">
        <v>425</v>
      </c>
      <c r="C47" s="188"/>
      <c r="D47" s="4"/>
      <c r="E47" s="17"/>
      <c r="F47" s="4"/>
    </row>
    <row r="48" spans="1:6" ht="17.25" customHeight="1">
      <c r="A48" s="173">
        <v>8151</v>
      </c>
      <c r="B48" s="186" t="s">
        <v>490</v>
      </c>
      <c r="C48" s="188"/>
      <c r="D48" s="4"/>
      <c r="E48" s="17"/>
      <c r="F48" s="4"/>
    </row>
    <row r="49" spans="1:6" ht="17.25" customHeight="1">
      <c r="A49" s="173">
        <v>8152</v>
      </c>
      <c r="B49" s="186" t="s">
        <v>494</v>
      </c>
      <c r="C49" s="188"/>
      <c r="D49" s="4"/>
      <c r="E49" s="17"/>
      <c r="F49" s="4"/>
    </row>
    <row r="50" spans="1:6" ht="33" customHeight="1">
      <c r="A50" s="173">
        <v>8160</v>
      </c>
      <c r="B50" s="180" t="s">
        <v>1162</v>
      </c>
      <c r="C50" s="188"/>
      <c r="D50" s="4"/>
      <c r="E50" s="4"/>
      <c r="F50" s="4"/>
    </row>
    <row r="51" spans="1:6" ht="13.5" customHeight="1">
      <c r="A51" s="173"/>
      <c r="B51" s="189" t="s">
        <v>195</v>
      </c>
      <c r="C51" s="188"/>
      <c r="D51" s="4"/>
      <c r="E51" s="17"/>
      <c r="F51" s="4"/>
    </row>
    <row r="52" spans="1:6" ht="24.75" customHeight="1">
      <c r="A52" s="173">
        <v>8161</v>
      </c>
      <c r="B52" s="182" t="s">
        <v>1163</v>
      </c>
      <c r="C52" s="188"/>
      <c r="D52" s="4"/>
      <c r="E52" s="17"/>
      <c r="F52" s="4"/>
    </row>
    <row r="53" spans="1:6" ht="10.5" hidden="1" customHeight="1" thickBot="1">
      <c r="A53" s="173"/>
      <c r="B53" s="183" t="s">
        <v>425</v>
      </c>
      <c r="C53" s="188"/>
      <c r="D53" s="4"/>
      <c r="E53" s="17"/>
      <c r="F53" s="4"/>
    </row>
    <row r="54" spans="1:6" ht="25.5" hidden="1" customHeight="1" thickBot="1">
      <c r="A54" s="173">
        <v>8162</v>
      </c>
      <c r="B54" s="186" t="s">
        <v>495</v>
      </c>
      <c r="C54" s="188" t="s">
        <v>182</v>
      </c>
      <c r="D54" s="4"/>
      <c r="E54" s="17"/>
      <c r="F54" s="4"/>
    </row>
    <row r="55" spans="1:6" ht="25.5" hidden="1" customHeight="1" thickBot="1">
      <c r="A55" s="179">
        <v>8163</v>
      </c>
      <c r="B55" s="190" t="s">
        <v>496</v>
      </c>
      <c r="C55" s="188" t="s">
        <v>182</v>
      </c>
      <c r="D55" s="4"/>
      <c r="E55" s="17"/>
      <c r="F55" s="4"/>
    </row>
    <row r="56" spans="1:6" ht="24" hidden="1" customHeight="1" thickBot="1">
      <c r="A56" s="173">
        <v>8164</v>
      </c>
      <c r="B56" s="186" t="s">
        <v>497</v>
      </c>
      <c r="C56" s="188" t="s">
        <v>183</v>
      </c>
      <c r="D56" s="4"/>
      <c r="E56" s="17"/>
      <c r="F56" s="4"/>
    </row>
    <row r="57" spans="1:6" ht="16.5" customHeight="1">
      <c r="A57" s="173">
        <v>8170</v>
      </c>
      <c r="B57" s="182" t="s">
        <v>1164</v>
      </c>
      <c r="C57" s="188"/>
      <c r="D57" s="4"/>
      <c r="E57" s="17"/>
      <c r="F57" s="17"/>
    </row>
    <row r="58" spans="1:6" ht="12.75" hidden="1" customHeight="1" thickBot="1">
      <c r="A58" s="173"/>
      <c r="B58" s="183" t="s">
        <v>425</v>
      </c>
      <c r="C58" s="188"/>
      <c r="D58" s="4"/>
      <c r="E58" s="17"/>
      <c r="F58" s="17"/>
    </row>
    <row r="59" spans="1:6" ht="35.25" hidden="1" customHeight="1" thickBot="1">
      <c r="A59" s="173">
        <v>8171</v>
      </c>
      <c r="B59" s="186" t="s">
        <v>498</v>
      </c>
      <c r="C59" s="188" t="s">
        <v>184</v>
      </c>
      <c r="D59" s="4"/>
      <c r="E59" s="17"/>
      <c r="F59" s="4"/>
    </row>
    <row r="60" spans="1:6" ht="13.5" hidden="1" customHeight="1" thickBot="1">
      <c r="A60" s="173">
        <v>8172</v>
      </c>
      <c r="B60" s="184" t="s">
        <v>499</v>
      </c>
      <c r="C60" s="188" t="s">
        <v>185</v>
      </c>
      <c r="D60" s="4"/>
      <c r="E60" s="17"/>
      <c r="F60" s="4"/>
    </row>
    <row r="61" spans="1:6" ht="41.25" customHeight="1">
      <c r="A61" s="173">
        <v>8190</v>
      </c>
      <c r="B61" s="191" t="s">
        <v>1165</v>
      </c>
      <c r="C61" s="192"/>
      <c r="D61" s="4"/>
      <c r="E61" s="4"/>
      <c r="F61" s="4"/>
    </row>
    <row r="62" spans="1:6" ht="11.25" customHeight="1">
      <c r="A62" s="173"/>
      <c r="B62" s="183" t="s">
        <v>374</v>
      </c>
      <c r="C62" s="192"/>
      <c r="D62" s="4"/>
      <c r="E62" s="4"/>
      <c r="F62" s="4"/>
    </row>
    <row r="63" spans="1:6" ht="26.25" customHeight="1">
      <c r="A63" s="179">
        <v>8191</v>
      </c>
      <c r="B63" s="183" t="s">
        <v>500</v>
      </c>
      <c r="C63" s="193">
        <v>9320</v>
      </c>
      <c r="D63" s="4"/>
      <c r="E63" s="57"/>
      <c r="F63" s="4"/>
    </row>
    <row r="64" spans="1:6" ht="12.75" customHeight="1">
      <c r="A64" s="179"/>
      <c r="B64" s="183" t="s">
        <v>187</v>
      </c>
      <c r="C64" s="192"/>
      <c r="D64" s="4"/>
      <c r="E64" s="4"/>
      <c r="F64" s="4"/>
    </row>
    <row r="65" spans="1:6" ht="43.5" customHeight="1">
      <c r="A65" s="179">
        <v>8192</v>
      </c>
      <c r="B65" s="186" t="s">
        <v>501</v>
      </c>
      <c r="C65" s="192"/>
      <c r="D65" s="4"/>
      <c r="E65" s="57"/>
      <c r="F65" s="17"/>
    </row>
    <row r="66" spans="1:6" ht="25.5" customHeight="1">
      <c r="A66" s="179">
        <v>8193</v>
      </c>
      <c r="B66" s="186" t="s">
        <v>502</v>
      </c>
      <c r="C66" s="192"/>
      <c r="D66" s="4"/>
      <c r="E66" s="58"/>
      <c r="F66" s="17"/>
    </row>
    <row r="67" spans="1:6" ht="26.25" customHeight="1">
      <c r="A67" s="179">
        <v>8194</v>
      </c>
      <c r="B67" s="183" t="s">
        <v>503</v>
      </c>
      <c r="C67" s="194">
        <v>9330</v>
      </c>
      <c r="D67" s="4"/>
      <c r="E67" s="17"/>
      <c r="F67" s="4"/>
    </row>
    <row r="68" spans="1:6" ht="9.75" customHeight="1">
      <c r="A68" s="179"/>
      <c r="B68" s="183" t="s">
        <v>187</v>
      </c>
      <c r="C68" s="194"/>
      <c r="D68" s="4"/>
      <c r="E68" s="17"/>
      <c r="F68" s="4"/>
    </row>
    <row r="69" spans="1:6" ht="32.25" customHeight="1">
      <c r="A69" s="179">
        <v>8195</v>
      </c>
      <c r="B69" s="186" t="s">
        <v>504</v>
      </c>
      <c r="C69" s="194"/>
      <c r="D69" s="4"/>
      <c r="E69" s="17"/>
      <c r="F69" s="4"/>
    </row>
    <row r="70" spans="1:6" ht="32.25" customHeight="1">
      <c r="A70" s="179">
        <v>8196</v>
      </c>
      <c r="B70" s="186" t="s">
        <v>505</v>
      </c>
      <c r="C70" s="194"/>
      <c r="D70" s="4"/>
      <c r="E70" s="17"/>
      <c r="F70" s="4"/>
    </row>
    <row r="71" spans="1:6" ht="33" customHeight="1">
      <c r="A71" s="179">
        <v>8197</v>
      </c>
      <c r="B71" s="191" t="s">
        <v>506</v>
      </c>
      <c r="C71" s="195"/>
      <c r="D71" s="30"/>
      <c r="E71" s="30"/>
      <c r="F71" s="30"/>
    </row>
    <row r="72" spans="1:6" ht="48.75" customHeight="1">
      <c r="A72" s="179">
        <v>8198</v>
      </c>
      <c r="B72" s="191" t="s">
        <v>507</v>
      </c>
      <c r="C72" s="195"/>
      <c r="D72" s="30"/>
      <c r="E72" s="30"/>
      <c r="F72" s="30"/>
    </row>
    <row r="73" spans="1:6" ht="45.75" customHeight="1">
      <c r="A73" s="179">
        <v>8199</v>
      </c>
      <c r="B73" s="191" t="s">
        <v>1166</v>
      </c>
      <c r="C73" s="195"/>
      <c r="D73" s="30"/>
      <c r="E73" s="30"/>
      <c r="F73" s="30"/>
    </row>
    <row r="74" spans="1:6" ht="29.25" customHeight="1">
      <c r="A74" s="179" t="s">
        <v>508</v>
      </c>
      <c r="B74" s="196" t="s">
        <v>509</v>
      </c>
      <c r="C74" s="195"/>
      <c r="D74" s="30"/>
      <c r="E74" s="30"/>
      <c r="F74" s="30"/>
    </row>
    <row r="75" spans="1:6" ht="18" customHeight="1">
      <c r="A75" s="179">
        <v>8200</v>
      </c>
      <c r="B75" s="174" t="s">
        <v>1167</v>
      </c>
      <c r="C75" s="192"/>
      <c r="D75" s="30"/>
      <c r="E75" s="30"/>
      <c r="F75" s="30"/>
    </row>
    <row r="76" spans="1:6" ht="13.5" customHeight="1">
      <c r="A76" s="179"/>
      <c r="B76" s="178" t="s">
        <v>195</v>
      </c>
      <c r="C76" s="192"/>
      <c r="D76" s="30"/>
      <c r="E76" s="30"/>
      <c r="F76" s="30"/>
    </row>
    <row r="77" spans="1:6" ht="27.75" customHeight="1">
      <c r="A77" s="179">
        <v>8210</v>
      </c>
      <c r="B77" s="197" t="s">
        <v>1168</v>
      </c>
      <c r="C77" s="192"/>
      <c r="D77" s="30"/>
      <c r="E77" s="30"/>
      <c r="F77" s="30"/>
    </row>
    <row r="78" spans="1:6" ht="13.5" customHeight="1">
      <c r="A78" s="173"/>
      <c r="B78" s="186" t="s">
        <v>195</v>
      </c>
      <c r="C78" s="192"/>
      <c r="D78" s="30"/>
      <c r="E78" s="30"/>
      <c r="F78" s="30"/>
    </row>
    <row r="79" spans="1:6" ht="32.25" customHeight="1">
      <c r="A79" s="179">
        <v>8211</v>
      </c>
      <c r="B79" s="182" t="s">
        <v>1169</v>
      </c>
      <c r="C79" s="192"/>
      <c r="D79" s="30"/>
      <c r="E79" s="30"/>
      <c r="F79" s="30"/>
    </row>
    <row r="80" spans="1:6" ht="15.75" customHeight="1">
      <c r="A80" s="179"/>
      <c r="B80" s="183" t="s">
        <v>187</v>
      </c>
      <c r="C80" s="192"/>
      <c r="D80" s="30"/>
      <c r="E80" s="30"/>
      <c r="F80" s="30"/>
    </row>
    <row r="81" spans="1:6" ht="15.75" customHeight="1">
      <c r="A81" s="179">
        <v>8212</v>
      </c>
      <c r="B81" s="184" t="s">
        <v>486</v>
      </c>
      <c r="C81" s="188" t="s">
        <v>510</v>
      </c>
      <c r="D81" s="30"/>
      <c r="E81" s="30"/>
      <c r="F81" s="30"/>
    </row>
    <row r="82" spans="1:6" ht="15.75" customHeight="1">
      <c r="A82" s="179">
        <v>8213</v>
      </c>
      <c r="B82" s="184" t="s">
        <v>487</v>
      </c>
      <c r="C82" s="188" t="s">
        <v>511</v>
      </c>
      <c r="D82" s="30"/>
      <c r="E82" s="30"/>
      <c r="F82" s="30"/>
    </row>
    <row r="83" spans="1:6" ht="29.25" customHeight="1">
      <c r="A83" s="179">
        <v>8220</v>
      </c>
      <c r="B83" s="182" t="s">
        <v>1170</v>
      </c>
      <c r="C83" s="192"/>
      <c r="D83" s="30"/>
      <c r="E83" s="30"/>
      <c r="F83" s="30"/>
    </row>
    <row r="84" spans="1:6" ht="13.5" customHeight="1">
      <c r="A84" s="179"/>
      <c r="B84" s="183" t="s">
        <v>195</v>
      </c>
      <c r="C84" s="192"/>
      <c r="D84" s="30"/>
      <c r="E84" s="30"/>
      <c r="F84" s="30"/>
    </row>
    <row r="85" spans="1:6" ht="18" customHeight="1">
      <c r="A85" s="179">
        <v>8221</v>
      </c>
      <c r="B85" s="182" t="s">
        <v>1171</v>
      </c>
      <c r="C85" s="192"/>
      <c r="D85" s="30"/>
      <c r="E85" s="30"/>
      <c r="F85" s="30"/>
    </row>
    <row r="86" spans="1:6" ht="14.25" customHeight="1">
      <c r="A86" s="179"/>
      <c r="B86" s="183" t="s">
        <v>425</v>
      </c>
      <c r="C86" s="192"/>
      <c r="D86" s="30"/>
      <c r="E86" s="30"/>
      <c r="F86" s="30"/>
    </row>
    <row r="87" spans="1:6" ht="15" customHeight="1">
      <c r="A87" s="173">
        <v>8222</v>
      </c>
      <c r="B87" s="186" t="s">
        <v>512</v>
      </c>
      <c r="C87" s="188" t="s">
        <v>513</v>
      </c>
      <c r="D87" s="30"/>
      <c r="E87" s="30"/>
      <c r="F87" s="30"/>
    </row>
    <row r="88" spans="1:6" ht="15" customHeight="1">
      <c r="A88" s="173">
        <v>8230</v>
      </c>
      <c r="B88" s="186" t="s">
        <v>514</v>
      </c>
      <c r="C88" s="188" t="s">
        <v>515</v>
      </c>
      <c r="D88" s="30"/>
      <c r="E88" s="30"/>
      <c r="F88" s="30"/>
    </row>
    <row r="89" spans="1:6" ht="18" customHeight="1">
      <c r="A89" s="173">
        <v>8240</v>
      </c>
      <c r="B89" s="182" t="s">
        <v>1172</v>
      </c>
      <c r="C89" s="192"/>
      <c r="D89" s="30"/>
      <c r="E89" s="30"/>
      <c r="F89" s="30"/>
    </row>
    <row r="90" spans="1:6" ht="14.25" customHeight="1">
      <c r="A90" s="179"/>
      <c r="B90" s="183" t="s">
        <v>425</v>
      </c>
      <c r="C90" s="192"/>
      <c r="D90" s="30"/>
      <c r="E90" s="30"/>
      <c r="F90" s="30"/>
    </row>
    <row r="91" spans="1:6" ht="16.5" customHeight="1">
      <c r="A91" s="173">
        <v>8241</v>
      </c>
      <c r="B91" s="186" t="s">
        <v>516</v>
      </c>
      <c r="C91" s="188" t="s">
        <v>513</v>
      </c>
      <c r="D91" s="30"/>
      <c r="E91" s="30"/>
      <c r="F91" s="30"/>
    </row>
    <row r="92" spans="1:6" ht="16.5" customHeight="1">
      <c r="A92" s="173">
        <v>8250</v>
      </c>
      <c r="B92" s="186" t="s">
        <v>517</v>
      </c>
      <c r="C92" s="188" t="s">
        <v>515</v>
      </c>
      <c r="D92" s="30"/>
      <c r="E92" s="30"/>
      <c r="F92" s="30"/>
    </row>
    <row r="93" spans="1:6" ht="6" customHeight="1">
      <c r="B93" s="27"/>
      <c r="C93" s="27"/>
    </row>
    <row r="94" spans="1:6" ht="18" customHeight="1">
      <c r="B94" s="27"/>
      <c r="C94" s="27"/>
    </row>
    <row r="95" spans="1:6" ht="18" customHeight="1">
      <c r="B95" s="27"/>
      <c r="C95" s="27"/>
    </row>
    <row r="96" spans="1:6" ht="18" customHeight="1">
      <c r="B96" s="27"/>
      <c r="C96" s="27"/>
    </row>
    <row r="97" spans="2:3" ht="18" customHeight="1">
      <c r="B97" s="27"/>
      <c r="C97" s="27"/>
    </row>
    <row r="98" spans="2:3" ht="18" customHeight="1">
      <c r="B98" s="27"/>
      <c r="C98" s="27"/>
    </row>
    <row r="99" spans="2:3" ht="18" customHeight="1">
      <c r="B99" s="27"/>
      <c r="C99" s="27"/>
    </row>
    <row r="100" spans="2:3" ht="18" customHeight="1">
      <c r="B100" s="27"/>
      <c r="C100" s="27"/>
    </row>
    <row r="101" spans="2:3" ht="18" customHeight="1">
      <c r="B101" s="27"/>
      <c r="C101" s="27"/>
    </row>
    <row r="102" spans="2:3" ht="18" customHeight="1">
      <c r="B102" s="27"/>
      <c r="C102" s="27"/>
    </row>
    <row r="103" spans="2:3" ht="18" customHeight="1">
      <c r="B103" s="27"/>
      <c r="C103" s="27"/>
    </row>
    <row r="104" spans="2:3" ht="18" customHeight="1">
      <c r="B104" s="27"/>
      <c r="C104" s="27"/>
    </row>
    <row r="105" spans="2:3" ht="18" customHeight="1">
      <c r="B105" s="27"/>
      <c r="C105" s="27"/>
    </row>
    <row r="106" spans="2:3" ht="18" customHeight="1">
      <c r="B106" s="27"/>
      <c r="C106" s="27"/>
    </row>
    <row r="107" spans="2:3" ht="18" customHeight="1">
      <c r="B107" s="27"/>
      <c r="C107" s="27"/>
    </row>
    <row r="108" spans="2:3" ht="18" customHeight="1">
      <c r="B108" s="27"/>
      <c r="C108" s="27"/>
    </row>
    <row r="109" spans="2:3" ht="18" customHeight="1">
      <c r="B109" s="27"/>
      <c r="C109" s="27"/>
    </row>
    <row r="110" spans="2:3" ht="18" customHeight="1">
      <c r="B110" s="27"/>
      <c r="C110" s="27"/>
    </row>
    <row r="111" spans="2:3" ht="18" customHeight="1">
      <c r="B111" s="27"/>
      <c r="C111" s="27"/>
    </row>
    <row r="112" spans="2:3" ht="18" customHeight="1">
      <c r="B112" s="27"/>
      <c r="C112" s="27"/>
    </row>
    <row r="113" spans="2:3" ht="18" customHeight="1">
      <c r="B113" s="27"/>
      <c r="C113" s="27"/>
    </row>
    <row r="114" spans="2:3" ht="18" customHeight="1">
      <c r="B114" s="27"/>
      <c r="C114" s="27"/>
    </row>
    <row r="115" spans="2:3" ht="18" customHeight="1">
      <c r="B115" s="27"/>
      <c r="C115" s="27"/>
    </row>
    <row r="116" spans="2:3" ht="18" customHeight="1">
      <c r="B116" s="27"/>
      <c r="C116" s="27"/>
    </row>
    <row r="117" spans="2:3" ht="18" customHeight="1">
      <c r="B117" s="27"/>
      <c r="C117" s="27"/>
    </row>
    <row r="118" spans="2:3" ht="18" customHeight="1">
      <c r="B118" s="27"/>
      <c r="C118" s="27"/>
    </row>
    <row r="119" spans="2:3" ht="18" customHeight="1">
      <c r="B119" s="27"/>
      <c r="C119" s="27"/>
    </row>
    <row r="120" spans="2:3" ht="18" customHeight="1">
      <c r="B120" s="27"/>
      <c r="C120" s="27"/>
    </row>
    <row r="121" spans="2:3" ht="18" customHeight="1">
      <c r="B121" s="27"/>
      <c r="C121" s="27"/>
    </row>
    <row r="122" spans="2:3" ht="18" customHeight="1">
      <c r="B122" s="27"/>
      <c r="C122" s="27"/>
    </row>
    <row r="123" spans="2:3" ht="18" customHeight="1">
      <c r="B123" s="27"/>
      <c r="C123" s="27"/>
    </row>
    <row r="124" spans="2:3" ht="18" customHeight="1">
      <c r="B124" s="27"/>
      <c r="C124" s="27"/>
    </row>
    <row r="125" spans="2:3" ht="18" customHeight="1">
      <c r="B125" s="27"/>
      <c r="C125" s="27"/>
    </row>
    <row r="126" spans="2:3" ht="18" customHeight="1">
      <c r="B126" s="27"/>
      <c r="C126" s="27"/>
    </row>
    <row r="127" spans="2:3" ht="18" customHeight="1">
      <c r="B127" s="27"/>
      <c r="C127" s="27"/>
    </row>
    <row r="128" spans="2:3" ht="18" customHeight="1">
      <c r="B128" s="27"/>
      <c r="C128" s="27"/>
    </row>
    <row r="129" spans="2:3" ht="18" customHeight="1">
      <c r="B129" s="27"/>
      <c r="C129" s="27"/>
    </row>
    <row r="130" spans="2:3" ht="18" customHeight="1">
      <c r="B130" s="27"/>
      <c r="C130" s="27"/>
    </row>
    <row r="131" spans="2:3" ht="18" customHeight="1">
      <c r="B131" s="27"/>
      <c r="C131" s="27"/>
    </row>
    <row r="132" spans="2:3" ht="18" customHeight="1">
      <c r="B132" s="27"/>
      <c r="C132" s="27"/>
    </row>
    <row r="133" spans="2:3" ht="18" customHeight="1">
      <c r="B133" s="27"/>
      <c r="C133" s="27"/>
    </row>
    <row r="134" spans="2:3" ht="18" customHeight="1">
      <c r="B134" s="27"/>
      <c r="C134" s="27"/>
    </row>
    <row r="135" spans="2:3" ht="18" customHeight="1">
      <c r="B135" s="27"/>
      <c r="C135" s="27"/>
    </row>
    <row r="136" spans="2:3" ht="18" customHeight="1">
      <c r="B136" s="27"/>
      <c r="C136" s="27"/>
    </row>
    <row r="137" spans="2:3" ht="18" customHeight="1">
      <c r="B137" s="27"/>
      <c r="C137" s="27"/>
    </row>
    <row r="138" spans="2:3" ht="18" customHeight="1">
      <c r="B138" s="27"/>
      <c r="C138" s="27"/>
    </row>
    <row r="139" spans="2:3" ht="18" customHeight="1">
      <c r="B139" s="27"/>
      <c r="C139" s="27"/>
    </row>
    <row r="140" spans="2:3" ht="18" customHeight="1">
      <c r="B140" s="27"/>
      <c r="C140" s="27"/>
    </row>
    <row r="141" spans="2:3" ht="18" customHeight="1">
      <c r="B141" s="27"/>
      <c r="C141" s="27"/>
    </row>
    <row r="142" spans="2:3" ht="18" customHeight="1">
      <c r="B142" s="27"/>
      <c r="C142" s="27"/>
    </row>
    <row r="143" spans="2:3" ht="18" customHeight="1">
      <c r="B143" s="27"/>
      <c r="C143" s="27"/>
    </row>
    <row r="144" spans="2:3" ht="18" customHeight="1">
      <c r="B144" s="27"/>
      <c r="C144" s="27"/>
    </row>
    <row r="145" spans="2:3" ht="18" customHeight="1">
      <c r="B145" s="27"/>
      <c r="C145" s="27"/>
    </row>
    <row r="146" spans="2:3" ht="18" customHeight="1">
      <c r="B146" s="27"/>
      <c r="C146" s="27"/>
    </row>
    <row r="147" spans="2:3" ht="18" customHeight="1">
      <c r="B147" s="27"/>
      <c r="C147" s="27"/>
    </row>
    <row r="148" spans="2:3" ht="18" customHeight="1">
      <c r="B148" s="27"/>
      <c r="C148" s="27"/>
    </row>
    <row r="149" spans="2:3" ht="18" customHeight="1">
      <c r="B149" s="27"/>
      <c r="C149" s="27"/>
    </row>
    <row r="150" spans="2:3" ht="18" customHeight="1">
      <c r="B150" s="27"/>
      <c r="C150" s="27"/>
    </row>
    <row r="151" spans="2:3" ht="18" customHeight="1">
      <c r="B151" s="27"/>
      <c r="C151" s="27"/>
    </row>
    <row r="152" spans="2:3" ht="18" customHeight="1">
      <c r="B152" s="27"/>
      <c r="C152" s="27"/>
    </row>
    <row r="153" spans="2:3" ht="18" customHeight="1">
      <c r="B153" s="27"/>
      <c r="C153" s="27"/>
    </row>
    <row r="154" spans="2:3" ht="18" customHeight="1">
      <c r="B154" s="27"/>
      <c r="C154" s="27"/>
    </row>
    <row r="155" spans="2:3" ht="18" customHeight="1">
      <c r="B155" s="27"/>
      <c r="C155" s="27"/>
    </row>
    <row r="156" spans="2:3" ht="18" customHeight="1">
      <c r="B156" s="27"/>
      <c r="C156" s="27"/>
    </row>
    <row r="157" spans="2:3" ht="18" customHeight="1">
      <c r="B157" s="27"/>
      <c r="C157" s="27"/>
    </row>
    <row r="158" spans="2:3" ht="18" customHeight="1">
      <c r="B158" s="27"/>
      <c r="C158" s="27"/>
    </row>
    <row r="159" spans="2:3" ht="18" customHeight="1">
      <c r="B159" s="27"/>
      <c r="C159" s="27"/>
    </row>
    <row r="160" spans="2:3">
      <c r="B160" s="27"/>
      <c r="C160" s="27"/>
    </row>
    <row r="161" spans="2:3">
      <c r="B161" s="27"/>
      <c r="C161" s="27"/>
    </row>
    <row r="162" spans="2:3">
      <c r="B162" s="27"/>
      <c r="C162" s="27"/>
    </row>
    <row r="163" spans="2:3">
      <c r="B163" s="27"/>
      <c r="C163" s="27"/>
    </row>
  </sheetData>
  <mergeCells count="12">
    <mergeCell ref="A2:F2"/>
    <mergeCell ref="A4:F4"/>
    <mergeCell ref="A6:A7"/>
    <mergeCell ref="A15:A16"/>
    <mergeCell ref="B15:C15"/>
    <mergeCell ref="D15:D16"/>
    <mergeCell ref="A11:F11"/>
    <mergeCell ref="A13:F13"/>
    <mergeCell ref="E6:F6"/>
    <mergeCell ref="D6:D7"/>
    <mergeCell ref="E14:F14"/>
    <mergeCell ref="E5:F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27"/>
  <sheetViews>
    <sheetView topLeftCell="E25" zoomScaleNormal="100" workbookViewId="0">
      <selection activeCell="N4" sqref="N4:AE327"/>
    </sheetView>
  </sheetViews>
  <sheetFormatPr defaultRowHeight="14.4"/>
  <cols>
    <col min="1" max="1" width="6.88671875" style="67" customWidth="1"/>
    <col min="2" max="2" width="2" style="67" customWidth="1"/>
    <col min="3" max="3" width="3" style="67" customWidth="1"/>
    <col min="4" max="5" width="5.109375" style="67" customWidth="1"/>
    <col min="6" max="6" width="20.44140625" style="67" customWidth="1"/>
    <col min="7" max="7" width="10.33203125" style="67" customWidth="1"/>
    <col min="8" max="9" width="11.44140625" style="67" customWidth="1"/>
    <col min="10" max="10" width="10.5546875" style="67" customWidth="1"/>
    <col min="11" max="11" width="3.44140625" style="67" hidden="1" customWidth="1"/>
    <col min="12" max="12" width="0.109375" style="67" customWidth="1"/>
    <col min="13" max="13" width="0.33203125" style="67" customWidth="1"/>
    <col min="14" max="14" width="11" customWidth="1"/>
    <col min="18" max="18" width="11.88671875" style="220" hidden="1" customWidth="1"/>
    <col min="19" max="19" width="10.88671875" hidden="1" customWidth="1"/>
    <col min="20" max="20" width="10" hidden="1" customWidth="1"/>
    <col min="21" max="21" width="9.6640625" hidden="1" customWidth="1"/>
    <col min="22" max="22" width="11.109375" hidden="1" customWidth="1"/>
    <col min="23" max="24" width="11.109375" style="67" hidden="1" customWidth="1"/>
    <col min="25" max="25" width="10.44140625" hidden="1" customWidth="1"/>
    <col min="26" max="26" width="0" hidden="1" customWidth="1"/>
    <col min="27" max="27" width="9.21875" style="67" hidden="1" customWidth="1"/>
    <col min="28" max="28" width="11.6640625" customWidth="1"/>
    <col min="29" max="29" width="11.33203125" customWidth="1"/>
    <col min="258" max="258" width="6.88671875" customWidth="1"/>
    <col min="259" max="259" width="2" customWidth="1"/>
    <col min="260" max="260" width="3" customWidth="1"/>
    <col min="261" max="262" width="5.109375" customWidth="1"/>
    <col min="263" max="263" width="44.5546875" customWidth="1"/>
    <col min="264" max="264" width="10.33203125" customWidth="1"/>
    <col min="265" max="265" width="11.44140625" customWidth="1"/>
    <col min="266" max="266" width="3.88671875" customWidth="1"/>
    <col min="267" max="267" width="6.33203125" customWidth="1"/>
    <col min="268" max="268" width="6.6640625" customWidth="1"/>
    <col min="269" max="269" width="3.44140625" customWidth="1"/>
    <col min="270" max="270" width="0" hidden="1" customWidth="1"/>
    <col min="271" max="271" width="0.109375" customWidth="1"/>
    <col min="272" max="272" width="0.33203125" customWidth="1"/>
    <col min="514" max="514" width="6.88671875" customWidth="1"/>
    <col min="515" max="515" width="2" customWidth="1"/>
    <col min="516" max="516" width="3" customWidth="1"/>
    <col min="517" max="518" width="5.109375" customWidth="1"/>
    <col min="519" max="519" width="44.5546875" customWidth="1"/>
    <col min="520" max="520" width="10.33203125" customWidth="1"/>
    <col min="521" max="521" width="11.44140625" customWidth="1"/>
    <col min="522" max="522" width="3.88671875" customWidth="1"/>
    <col min="523" max="523" width="6.33203125" customWidth="1"/>
    <col min="524" max="524" width="6.6640625" customWidth="1"/>
    <col min="525" max="525" width="3.44140625" customWidth="1"/>
    <col min="526" max="526" width="0" hidden="1" customWidth="1"/>
    <col min="527" max="527" width="0.109375" customWidth="1"/>
    <col min="528" max="528" width="0.33203125" customWidth="1"/>
    <col min="770" max="770" width="6.88671875" customWidth="1"/>
    <col min="771" max="771" width="2" customWidth="1"/>
    <col min="772" max="772" width="3" customWidth="1"/>
    <col min="773" max="774" width="5.109375" customWidth="1"/>
    <col min="775" max="775" width="44.5546875" customWidth="1"/>
    <col min="776" max="776" width="10.33203125" customWidth="1"/>
    <col min="777" max="777" width="11.44140625" customWidth="1"/>
    <col min="778" max="778" width="3.88671875" customWidth="1"/>
    <col min="779" max="779" width="6.33203125" customWidth="1"/>
    <col min="780" max="780" width="6.6640625" customWidth="1"/>
    <col min="781" max="781" width="3.44140625" customWidth="1"/>
    <col min="782" max="782" width="0" hidden="1" customWidth="1"/>
    <col min="783" max="783" width="0.109375" customWidth="1"/>
    <col min="784" max="784" width="0.33203125" customWidth="1"/>
    <col min="1026" max="1026" width="6.88671875" customWidth="1"/>
    <col min="1027" max="1027" width="2" customWidth="1"/>
    <col min="1028" max="1028" width="3" customWidth="1"/>
    <col min="1029" max="1030" width="5.109375" customWidth="1"/>
    <col min="1031" max="1031" width="44.5546875" customWidth="1"/>
    <col min="1032" max="1032" width="10.33203125" customWidth="1"/>
    <col min="1033" max="1033" width="11.44140625" customWidth="1"/>
    <col min="1034" max="1034" width="3.88671875" customWidth="1"/>
    <col min="1035" max="1035" width="6.33203125" customWidth="1"/>
    <col min="1036" max="1036" width="6.6640625" customWidth="1"/>
    <col min="1037" max="1037" width="3.44140625" customWidth="1"/>
    <col min="1038" max="1038" width="0" hidden="1" customWidth="1"/>
    <col min="1039" max="1039" width="0.109375" customWidth="1"/>
    <col min="1040" max="1040" width="0.33203125" customWidth="1"/>
    <col min="1282" max="1282" width="6.88671875" customWidth="1"/>
    <col min="1283" max="1283" width="2" customWidth="1"/>
    <col min="1284" max="1284" width="3" customWidth="1"/>
    <col min="1285" max="1286" width="5.109375" customWidth="1"/>
    <col min="1287" max="1287" width="44.5546875" customWidth="1"/>
    <col min="1288" max="1288" width="10.33203125" customWidth="1"/>
    <col min="1289" max="1289" width="11.44140625" customWidth="1"/>
    <col min="1290" max="1290" width="3.88671875" customWidth="1"/>
    <col min="1291" max="1291" width="6.33203125" customWidth="1"/>
    <col min="1292" max="1292" width="6.6640625" customWidth="1"/>
    <col min="1293" max="1293" width="3.44140625" customWidth="1"/>
    <col min="1294" max="1294" width="0" hidden="1" customWidth="1"/>
    <col min="1295" max="1295" width="0.109375" customWidth="1"/>
    <col min="1296" max="1296" width="0.33203125" customWidth="1"/>
    <col min="1538" max="1538" width="6.88671875" customWidth="1"/>
    <col min="1539" max="1539" width="2" customWidth="1"/>
    <col min="1540" max="1540" width="3" customWidth="1"/>
    <col min="1541" max="1542" width="5.109375" customWidth="1"/>
    <col min="1543" max="1543" width="44.5546875" customWidth="1"/>
    <col min="1544" max="1544" width="10.33203125" customWidth="1"/>
    <col min="1545" max="1545" width="11.44140625" customWidth="1"/>
    <col min="1546" max="1546" width="3.88671875" customWidth="1"/>
    <col min="1547" max="1547" width="6.33203125" customWidth="1"/>
    <col min="1548" max="1548" width="6.6640625" customWidth="1"/>
    <col min="1549" max="1549" width="3.44140625" customWidth="1"/>
    <col min="1550" max="1550" width="0" hidden="1" customWidth="1"/>
    <col min="1551" max="1551" width="0.109375" customWidth="1"/>
    <col min="1552" max="1552" width="0.33203125" customWidth="1"/>
    <col min="1794" max="1794" width="6.88671875" customWidth="1"/>
    <col min="1795" max="1795" width="2" customWidth="1"/>
    <col min="1796" max="1796" width="3" customWidth="1"/>
    <col min="1797" max="1798" width="5.109375" customWidth="1"/>
    <col min="1799" max="1799" width="44.5546875" customWidth="1"/>
    <col min="1800" max="1800" width="10.33203125" customWidth="1"/>
    <col min="1801" max="1801" width="11.44140625" customWidth="1"/>
    <col min="1802" max="1802" width="3.88671875" customWidth="1"/>
    <col min="1803" max="1803" width="6.33203125" customWidth="1"/>
    <col min="1804" max="1804" width="6.6640625" customWidth="1"/>
    <col min="1805" max="1805" width="3.44140625" customWidth="1"/>
    <col min="1806" max="1806" width="0" hidden="1" customWidth="1"/>
    <col min="1807" max="1807" width="0.109375" customWidth="1"/>
    <col min="1808" max="1808" width="0.33203125" customWidth="1"/>
    <col min="2050" max="2050" width="6.88671875" customWidth="1"/>
    <col min="2051" max="2051" width="2" customWidth="1"/>
    <col min="2052" max="2052" width="3" customWidth="1"/>
    <col min="2053" max="2054" width="5.109375" customWidth="1"/>
    <col min="2055" max="2055" width="44.5546875" customWidth="1"/>
    <col min="2056" max="2056" width="10.33203125" customWidth="1"/>
    <col min="2057" max="2057" width="11.44140625" customWidth="1"/>
    <col min="2058" max="2058" width="3.88671875" customWidth="1"/>
    <col min="2059" max="2059" width="6.33203125" customWidth="1"/>
    <col min="2060" max="2060" width="6.6640625" customWidth="1"/>
    <col min="2061" max="2061" width="3.44140625" customWidth="1"/>
    <col min="2062" max="2062" width="0" hidden="1" customWidth="1"/>
    <col min="2063" max="2063" width="0.109375" customWidth="1"/>
    <col min="2064" max="2064" width="0.33203125" customWidth="1"/>
    <col min="2306" max="2306" width="6.88671875" customWidth="1"/>
    <col min="2307" max="2307" width="2" customWidth="1"/>
    <col min="2308" max="2308" width="3" customWidth="1"/>
    <col min="2309" max="2310" width="5.109375" customWidth="1"/>
    <col min="2311" max="2311" width="44.5546875" customWidth="1"/>
    <col min="2312" max="2312" width="10.33203125" customWidth="1"/>
    <col min="2313" max="2313" width="11.44140625" customWidth="1"/>
    <col min="2314" max="2314" width="3.88671875" customWidth="1"/>
    <col min="2315" max="2315" width="6.33203125" customWidth="1"/>
    <col min="2316" max="2316" width="6.6640625" customWidth="1"/>
    <col min="2317" max="2317" width="3.44140625" customWidth="1"/>
    <col min="2318" max="2318" width="0" hidden="1" customWidth="1"/>
    <col min="2319" max="2319" width="0.109375" customWidth="1"/>
    <col min="2320" max="2320" width="0.33203125" customWidth="1"/>
    <col min="2562" max="2562" width="6.88671875" customWidth="1"/>
    <col min="2563" max="2563" width="2" customWidth="1"/>
    <col min="2564" max="2564" width="3" customWidth="1"/>
    <col min="2565" max="2566" width="5.109375" customWidth="1"/>
    <col min="2567" max="2567" width="44.5546875" customWidth="1"/>
    <col min="2568" max="2568" width="10.33203125" customWidth="1"/>
    <col min="2569" max="2569" width="11.44140625" customWidth="1"/>
    <col min="2570" max="2570" width="3.88671875" customWidth="1"/>
    <col min="2571" max="2571" width="6.33203125" customWidth="1"/>
    <col min="2572" max="2572" width="6.6640625" customWidth="1"/>
    <col min="2573" max="2573" width="3.44140625" customWidth="1"/>
    <col min="2574" max="2574" width="0" hidden="1" customWidth="1"/>
    <col min="2575" max="2575" width="0.109375" customWidth="1"/>
    <col min="2576" max="2576" width="0.33203125" customWidth="1"/>
    <col min="2818" max="2818" width="6.88671875" customWidth="1"/>
    <col min="2819" max="2819" width="2" customWidth="1"/>
    <col min="2820" max="2820" width="3" customWidth="1"/>
    <col min="2821" max="2822" width="5.109375" customWidth="1"/>
    <col min="2823" max="2823" width="44.5546875" customWidth="1"/>
    <col min="2824" max="2824" width="10.33203125" customWidth="1"/>
    <col min="2825" max="2825" width="11.44140625" customWidth="1"/>
    <col min="2826" max="2826" width="3.88671875" customWidth="1"/>
    <col min="2827" max="2827" width="6.33203125" customWidth="1"/>
    <col min="2828" max="2828" width="6.6640625" customWidth="1"/>
    <col min="2829" max="2829" width="3.44140625" customWidth="1"/>
    <col min="2830" max="2830" width="0" hidden="1" customWidth="1"/>
    <col min="2831" max="2831" width="0.109375" customWidth="1"/>
    <col min="2832" max="2832" width="0.33203125" customWidth="1"/>
    <col min="3074" max="3074" width="6.88671875" customWidth="1"/>
    <col min="3075" max="3075" width="2" customWidth="1"/>
    <col min="3076" max="3076" width="3" customWidth="1"/>
    <col min="3077" max="3078" width="5.109375" customWidth="1"/>
    <col min="3079" max="3079" width="44.5546875" customWidth="1"/>
    <col min="3080" max="3080" width="10.33203125" customWidth="1"/>
    <col min="3081" max="3081" width="11.44140625" customWidth="1"/>
    <col min="3082" max="3082" width="3.88671875" customWidth="1"/>
    <col min="3083" max="3083" width="6.33203125" customWidth="1"/>
    <col min="3084" max="3084" width="6.6640625" customWidth="1"/>
    <col min="3085" max="3085" width="3.44140625" customWidth="1"/>
    <col min="3086" max="3086" width="0" hidden="1" customWidth="1"/>
    <col min="3087" max="3087" width="0.109375" customWidth="1"/>
    <col min="3088" max="3088" width="0.33203125" customWidth="1"/>
    <col min="3330" max="3330" width="6.88671875" customWidth="1"/>
    <col min="3331" max="3331" width="2" customWidth="1"/>
    <col min="3332" max="3332" width="3" customWidth="1"/>
    <col min="3333" max="3334" width="5.109375" customWidth="1"/>
    <col min="3335" max="3335" width="44.5546875" customWidth="1"/>
    <col min="3336" max="3336" width="10.33203125" customWidth="1"/>
    <col min="3337" max="3337" width="11.44140625" customWidth="1"/>
    <col min="3338" max="3338" width="3.88671875" customWidth="1"/>
    <col min="3339" max="3339" width="6.33203125" customWidth="1"/>
    <col min="3340" max="3340" width="6.6640625" customWidth="1"/>
    <col min="3341" max="3341" width="3.44140625" customWidth="1"/>
    <col min="3342" max="3342" width="0" hidden="1" customWidth="1"/>
    <col min="3343" max="3343" width="0.109375" customWidth="1"/>
    <col min="3344" max="3344" width="0.33203125" customWidth="1"/>
    <col min="3586" max="3586" width="6.88671875" customWidth="1"/>
    <col min="3587" max="3587" width="2" customWidth="1"/>
    <col min="3588" max="3588" width="3" customWidth="1"/>
    <col min="3589" max="3590" width="5.109375" customWidth="1"/>
    <col min="3591" max="3591" width="44.5546875" customWidth="1"/>
    <col min="3592" max="3592" width="10.33203125" customWidth="1"/>
    <col min="3593" max="3593" width="11.44140625" customWidth="1"/>
    <col min="3594" max="3594" width="3.88671875" customWidth="1"/>
    <col min="3595" max="3595" width="6.33203125" customWidth="1"/>
    <col min="3596" max="3596" width="6.6640625" customWidth="1"/>
    <col min="3597" max="3597" width="3.44140625" customWidth="1"/>
    <col min="3598" max="3598" width="0" hidden="1" customWidth="1"/>
    <col min="3599" max="3599" width="0.109375" customWidth="1"/>
    <col min="3600" max="3600" width="0.33203125" customWidth="1"/>
    <col min="3842" max="3842" width="6.88671875" customWidth="1"/>
    <col min="3843" max="3843" width="2" customWidth="1"/>
    <col min="3844" max="3844" width="3" customWidth="1"/>
    <col min="3845" max="3846" width="5.109375" customWidth="1"/>
    <col min="3847" max="3847" width="44.5546875" customWidth="1"/>
    <col min="3848" max="3848" width="10.33203125" customWidth="1"/>
    <col min="3849" max="3849" width="11.44140625" customWidth="1"/>
    <col min="3850" max="3850" width="3.88671875" customWidth="1"/>
    <col min="3851" max="3851" width="6.33203125" customWidth="1"/>
    <col min="3852" max="3852" width="6.6640625" customWidth="1"/>
    <col min="3853" max="3853" width="3.44140625" customWidth="1"/>
    <col min="3854" max="3854" width="0" hidden="1" customWidth="1"/>
    <col min="3855" max="3855" width="0.109375" customWidth="1"/>
    <col min="3856" max="3856" width="0.33203125" customWidth="1"/>
    <col min="4098" max="4098" width="6.88671875" customWidth="1"/>
    <col min="4099" max="4099" width="2" customWidth="1"/>
    <col min="4100" max="4100" width="3" customWidth="1"/>
    <col min="4101" max="4102" width="5.109375" customWidth="1"/>
    <col min="4103" max="4103" width="44.5546875" customWidth="1"/>
    <col min="4104" max="4104" width="10.33203125" customWidth="1"/>
    <col min="4105" max="4105" width="11.44140625" customWidth="1"/>
    <col min="4106" max="4106" width="3.88671875" customWidth="1"/>
    <col min="4107" max="4107" width="6.33203125" customWidth="1"/>
    <col min="4108" max="4108" width="6.6640625" customWidth="1"/>
    <col min="4109" max="4109" width="3.44140625" customWidth="1"/>
    <col min="4110" max="4110" width="0" hidden="1" customWidth="1"/>
    <col min="4111" max="4111" width="0.109375" customWidth="1"/>
    <col min="4112" max="4112" width="0.33203125" customWidth="1"/>
    <col min="4354" max="4354" width="6.88671875" customWidth="1"/>
    <col min="4355" max="4355" width="2" customWidth="1"/>
    <col min="4356" max="4356" width="3" customWidth="1"/>
    <col min="4357" max="4358" width="5.109375" customWidth="1"/>
    <col min="4359" max="4359" width="44.5546875" customWidth="1"/>
    <col min="4360" max="4360" width="10.33203125" customWidth="1"/>
    <col min="4361" max="4361" width="11.44140625" customWidth="1"/>
    <col min="4362" max="4362" width="3.88671875" customWidth="1"/>
    <col min="4363" max="4363" width="6.33203125" customWidth="1"/>
    <col min="4364" max="4364" width="6.6640625" customWidth="1"/>
    <col min="4365" max="4365" width="3.44140625" customWidth="1"/>
    <col min="4366" max="4366" width="0" hidden="1" customWidth="1"/>
    <col min="4367" max="4367" width="0.109375" customWidth="1"/>
    <col min="4368" max="4368" width="0.33203125" customWidth="1"/>
    <col min="4610" max="4610" width="6.88671875" customWidth="1"/>
    <col min="4611" max="4611" width="2" customWidth="1"/>
    <col min="4612" max="4612" width="3" customWidth="1"/>
    <col min="4613" max="4614" width="5.109375" customWidth="1"/>
    <col min="4615" max="4615" width="44.5546875" customWidth="1"/>
    <col min="4616" max="4616" width="10.33203125" customWidth="1"/>
    <col min="4617" max="4617" width="11.44140625" customWidth="1"/>
    <col min="4618" max="4618" width="3.88671875" customWidth="1"/>
    <col min="4619" max="4619" width="6.33203125" customWidth="1"/>
    <col min="4620" max="4620" width="6.6640625" customWidth="1"/>
    <col min="4621" max="4621" width="3.44140625" customWidth="1"/>
    <col min="4622" max="4622" width="0" hidden="1" customWidth="1"/>
    <col min="4623" max="4623" width="0.109375" customWidth="1"/>
    <col min="4624" max="4624" width="0.33203125" customWidth="1"/>
    <col min="4866" max="4866" width="6.88671875" customWidth="1"/>
    <col min="4867" max="4867" width="2" customWidth="1"/>
    <col min="4868" max="4868" width="3" customWidth="1"/>
    <col min="4869" max="4870" width="5.109375" customWidth="1"/>
    <col min="4871" max="4871" width="44.5546875" customWidth="1"/>
    <col min="4872" max="4872" width="10.33203125" customWidth="1"/>
    <col min="4873" max="4873" width="11.44140625" customWidth="1"/>
    <col min="4874" max="4874" width="3.88671875" customWidth="1"/>
    <col min="4875" max="4875" width="6.33203125" customWidth="1"/>
    <col min="4876" max="4876" width="6.6640625" customWidth="1"/>
    <col min="4877" max="4877" width="3.44140625" customWidth="1"/>
    <col min="4878" max="4878" width="0" hidden="1" customWidth="1"/>
    <col min="4879" max="4879" width="0.109375" customWidth="1"/>
    <col min="4880" max="4880" width="0.33203125" customWidth="1"/>
    <col min="5122" max="5122" width="6.88671875" customWidth="1"/>
    <col min="5123" max="5123" width="2" customWidth="1"/>
    <col min="5124" max="5124" width="3" customWidth="1"/>
    <col min="5125" max="5126" width="5.109375" customWidth="1"/>
    <col min="5127" max="5127" width="44.5546875" customWidth="1"/>
    <col min="5128" max="5128" width="10.33203125" customWidth="1"/>
    <col min="5129" max="5129" width="11.44140625" customWidth="1"/>
    <col min="5130" max="5130" width="3.88671875" customWidth="1"/>
    <col min="5131" max="5131" width="6.33203125" customWidth="1"/>
    <col min="5132" max="5132" width="6.6640625" customWidth="1"/>
    <col min="5133" max="5133" width="3.44140625" customWidth="1"/>
    <col min="5134" max="5134" width="0" hidden="1" customWidth="1"/>
    <col min="5135" max="5135" width="0.109375" customWidth="1"/>
    <col min="5136" max="5136" width="0.33203125" customWidth="1"/>
    <col min="5378" max="5378" width="6.88671875" customWidth="1"/>
    <col min="5379" max="5379" width="2" customWidth="1"/>
    <col min="5380" max="5380" width="3" customWidth="1"/>
    <col min="5381" max="5382" width="5.109375" customWidth="1"/>
    <col min="5383" max="5383" width="44.5546875" customWidth="1"/>
    <col min="5384" max="5384" width="10.33203125" customWidth="1"/>
    <col min="5385" max="5385" width="11.44140625" customWidth="1"/>
    <col min="5386" max="5386" width="3.88671875" customWidth="1"/>
    <col min="5387" max="5387" width="6.33203125" customWidth="1"/>
    <col min="5388" max="5388" width="6.6640625" customWidth="1"/>
    <col min="5389" max="5389" width="3.44140625" customWidth="1"/>
    <col min="5390" max="5390" width="0" hidden="1" customWidth="1"/>
    <col min="5391" max="5391" width="0.109375" customWidth="1"/>
    <col min="5392" max="5392" width="0.33203125" customWidth="1"/>
    <col min="5634" max="5634" width="6.88671875" customWidth="1"/>
    <col min="5635" max="5635" width="2" customWidth="1"/>
    <col min="5636" max="5636" width="3" customWidth="1"/>
    <col min="5637" max="5638" width="5.109375" customWidth="1"/>
    <col min="5639" max="5639" width="44.5546875" customWidth="1"/>
    <col min="5640" max="5640" width="10.33203125" customWidth="1"/>
    <col min="5641" max="5641" width="11.44140625" customWidth="1"/>
    <col min="5642" max="5642" width="3.88671875" customWidth="1"/>
    <col min="5643" max="5643" width="6.33203125" customWidth="1"/>
    <col min="5644" max="5644" width="6.6640625" customWidth="1"/>
    <col min="5645" max="5645" width="3.44140625" customWidth="1"/>
    <col min="5646" max="5646" width="0" hidden="1" customWidth="1"/>
    <col min="5647" max="5647" width="0.109375" customWidth="1"/>
    <col min="5648" max="5648" width="0.33203125" customWidth="1"/>
    <col min="5890" max="5890" width="6.88671875" customWidth="1"/>
    <col min="5891" max="5891" width="2" customWidth="1"/>
    <col min="5892" max="5892" width="3" customWidth="1"/>
    <col min="5893" max="5894" width="5.109375" customWidth="1"/>
    <col min="5895" max="5895" width="44.5546875" customWidth="1"/>
    <col min="5896" max="5896" width="10.33203125" customWidth="1"/>
    <col min="5897" max="5897" width="11.44140625" customWidth="1"/>
    <col min="5898" max="5898" width="3.88671875" customWidth="1"/>
    <col min="5899" max="5899" width="6.33203125" customWidth="1"/>
    <col min="5900" max="5900" width="6.6640625" customWidth="1"/>
    <col min="5901" max="5901" width="3.44140625" customWidth="1"/>
    <col min="5902" max="5902" width="0" hidden="1" customWidth="1"/>
    <col min="5903" max="5903" width="0.109375" customWidth="1"/>
    <col min="5904" max="5904" width="0.33203125" customWidth="1"/>
    <col min="6146" max="6146" width="6.88671875" customWidth="1"/>
    <col min="6147" max="6147" width="2" customWidth="1"/>
    <col min="6148" max="6148" width="3" customWidth="1"/>
    <col min="6149" max="6150" width="5.109375" customWidth="1"/>
    <col min="6151" max="6151" width="44.5546875" customWidth="1"/>
    <col min="6152" max="6152" width="10.33203125" customWidth="1"/>
    <col min="6153" max="6153" width="11.44140625" customWidth="1"/>
    <col min="6154" max="6154" width="3.88671875" customWidth="1"/>
    <col min="6155" max="6155" width="6.33203125" customWidth="1"/>
    <col min="6156" max="6156" width="6.6640625" customWidth="1"/>
    <col min="6157" max="6157" width="3.44140625" customWidth="1"/>
    <col min="6158" max="6158" width="0" hidden="1" customWidth="1"/>
    <col min="6159" max="6159" width="0.109375" customWidth="1"/>
    <col min="6160" max="6160" width="0.33203125" customWidth="1"/>
    <col min="6402" max="6402" width="6.88671875" customWidth="1"/>
    <col min="6403" max="6403" width="2" customWidth="1"/>
    <col min="6404" max="6404" width="3" customWidth="1"/>
    <col min="6405" max="6406" width="5.109375" customWidth="1"/>
    <col min="6407" max="6407" width="44.5546875" customWidth="1"/>
    <col min="6408" max="6408" width="10.33203125" customWidth="1"/>
    <col min="6409" max="6409" width="11.44140625" customWidth="1"/>
    <col min="6410" max="6410" width="3.88671875" customWidth="1"/>
    <col min="6411" max="6411" width="6.33203125" customWidth="1"/>
    <col min="6412" max="6412" width="6.6640625" customWidth="1"/>
    <col min="6413" max="6413" width="3.44140625" customWidth="1"/>
    <col min="6414" max="6414" width="0" hidden="1" customWidth="1"/>
    <col min="6415" max="6415" width="0.109375" customWidth="1"/>
    <col min="6416" max="6416" width="0.33203125" customWidth="1"/>
    <col min="6658" max="6658" width="6.88671875" customWidth="1"/>
    <col min="6659" max="6659" width="2" customWidth="1"/>
    <col min="6660" max="6660" width="3" customWidth="1"/>
    <col min="6661" max="6662" width="5.109375" customWidth="1"/>
    <col min="6663" max="6663" width="44.5546875" customWidth="1"/>
    <col min="6664" max="6664" width="10.33203125" customWidth="1"/>
    <col min="6665" max="6665" width="11.44140625" customWidth="1"/>
    <col min="6666" max="6666" width="3.88671875" customWidth="1"/>
    <col min="6667" max="6667" width="6.33203125" customWidth="1"/>
    <col min="6668" max="6668" width="6.6640625" customWidth="1"/>
    <col min="6669" max="6669" width="3.44140625" customWidth="1"/>
    <col min="6670" max="6670" width="0" hidden="1" customWidth="1"/>
    <col min="6671" max="6671" width="0.109375" customWidth="1"/>
    <col min="6672" max="6672" width="0.33203125" customWidth="1"/>
    <col min="6914" max="6914" width="6.88671875" customWidth="1"/>
    <col min="6915" max="6915" width="2" customWidth="1"/>
    <col min="6916" max="6916" width="3" customWidth="1"/>
    <col min="6917" max="6918" width="5.109375" customWidth="1"/>
    <col min="6919" max="6919" width="44.5546875" customWidth="1"/>
    <col min="6920" max="6920" width="10.33203125" customWidth="1"/>
    <col min="6921" max="6921" width="11.44140625" customWidth="1"/>
    <col min="6922" max="6922" width="3.88671875" customWidth="1"/>
    <col min="6923" max="6923" width="6.33203125" customWidth="1"/>
    <col min="6924" max="6924" width="6.6640625" customWidth="1"/>
    <col min="6925" max="6925" width="3.44140625" customWidth="1"/>
    <col min="6926" max="6926" width="0" hidden="1" customWidth="1"/>
    <col min="6927" max="6927" width="0.109375" customWidth="1"/>
    <col min="6928" max="6928" width="0.33203125" customWidth="1"/>
    <col min="7170" max="7170" width="6.88671875" customWidth="1"/>
    <col min="7171" max="7171" width="2" customWidth="1"/>
    <col min="7172" max="7172" width="3" customWidth="1"/>
    <col min="7173" max="7174" width="5.109375" customWidth="1"/>
    <col min="7175" max="7175" width="44.5546875" customWidth="1"/>
    <col min="7176" max="7176" width="10.33203125" customWidth="1"/>
    <col min="7177" max="7177" width="11.44140625" customWidth="1"/>
    <col min="7178" max="7178" width="3.88671875" customWidth="1"/>
    <col min="7179" max="7179" width="6.33203125" customWidth="1"/>
    <col min="7180" max="7180" width="6.6640625" customWidth="1"/>
    <col min="7181" max="7181" width="3.44140625" customWidth="1"/>
    <col min="7182" max="7182" width="0" hidden="1" customWidth="1"/>
    <col min="7183" max="7183" width="0.109375" customWidth="1"/>
    <col min="7184" max="7184" width="0.33203125" customWidth="1"/>
    <col min="7426" max="7426" width="6.88671875" customWidth="1"/>
    <col min="7427" max="7427" width="2" customWidth="1"/>
    <col min="7428" max="7428" width="3" customWidth="1"/>
    <col min="7429" max="7430" width="5.109375" customWidth="1"/>
    <col min="7431" max="7431" width="44.5546875" customWidth="1"/>
    <col min="7432" max="7432" width="10.33203125" customWidth="1"/>
    <col min="7433" max="7433" width="11.44140625" customWidth="1"/>
    <col min="7434" max="7434" width="3.88671875" customWidth="1"/>
    <col min="7435" max="7435" width="6.33203125" customWidth="1"/>
    <col min="7436" max="7436" width="6.6640625" customWidth="1"/>
    <col min="7437" max="7437" width="3.44140625" customWidth="1"/>
    <col min="7438" max="7438" width="0" hidden="1" customWidth="1"/>
    <col min="7439" max="7439" width="0.109375" customWidth="1"/>
    <col min="7440" max="7440" width="0.33203125" customWidth="1"/>
    <col min="7682" max="7682" width="6.88671875" customWidth="1"/>
    <col min="7683" max="7683" width="2" customWidth="1"/>
    <col min="7684" max="7684" width="3" customWidth="1"/>
    <col min="7685" max="7686" width="5.109375" customWidth="1"/>
    <col min="7687" max="7687" width="44.5546875" customWidth="1"/>
    <col min="7688" max="7688" width="10.33203125" customWidth="1"/>
    <col min="7689" max="7689" width="11.44140625" customWidth="1"/>
    <col min="7690" max="7690" width="3.88671875" customWidth="1"/>
    <col min="7691" max="7691" width="6.33203125" customWidth="1"/>
    <col min="7692" max="7692" width="6.6640625" customWidth="1"/>
    <col min="7693" max="7693" width="3.44140625" customWidth="1"/>
    <col min="7694" max="7694" width="0" hidden="1" customWidth="1"/>
    <col min="7695" max="7695" width="0.109375" customWidth="1"/>
    <col min="7696" max="7696" width="0.33203125" customWidth="1"/>
    <col min="7938" max="7938" width="6.88671875" customWidth="1"/>
    <col min="7939" max="7939" width="2" customWidth="1"/>
    <col min="7940" max="7940" width="3" customWidth="1"/>
    <col min="7941" max="7942" width="5.109375" customWidth="1"/>
    <col min="7943" max="7943" width="44.5546875" customWidth="1"/>
    <col min="7944" max="7944" width="10.33203125" customWidth="1"/>
    <col min="7945" max="7945" width="11.44140625" customWidth="1"/>
    <col min="7946" max="7946" width="3.88671875" customWidth="1"/>
    <col min="7947" max="7947" width="6.33203125" customWidth="1"/>
    <col min="7948" max="7948" width="6.6640625" customWidth="1"/>
    <col min="7949" max="7949" width="3.44140625" customWidth="1"/>
    <col min="7950" max="7950" width="0" hidden="1" customWidth="1"/>
    <col min="7951" max="7951" width="0.109375" customWidth="1"/>
    <col min="7952" max="7952" width="0.33203125" customWidth="1"/>
    <col min="8194" max="8194" width="6.88671875" customWidth="1"/>
    <col min="8195" max="8195" width="2" customWidth="1"/>
    <col min="8196" max="8196" width="3" customWidth="1"/>
    <col min="8197" max="8198" width="5.109375" customWidth="1"/>
    <col min="8199" max="8199" width="44.5546875" customWidth="1"/>
    <col min="8200" max="8200" width="10.33203125" customWidth="1"/>
    <col min="8201" max="8201" width="11.44140625" customWidth="1"/>
    <col min="8202" max="8202" width="3.88671875" customWidth="1"/>
    <col min="8203" max="8203" width="6.33203125" customWidth="1"/>
    <col min="8204" max="8204" width="6.6640625" customWidth="1"/>
    <col min="8205" max="8205" width="3.44140625" customWidth="1"/>
    <col min="8206" max="8206" width="0" hidden="1" customWidth="1"/>
    <col min="8207" max="8207" width="0.109375" customWidth="1"/>
    <col min="8208" max="8208" width="0.33203125" customWidth="1"/>
    <col min="8450" max="8450" width="6.88671875" customWidth="1"/>
    <col min="8451" max="8451" width="2" customWidth="1"/>
    <col min="8452" max="8452" width="3" customWidth="1"/>
    <col min="8453" max="8454" width="5.109375" customWidth="1"/>
    <col min="8455" max="8455" width="44.5546875" customWidth="1"/>
    <col min="8456" max="8456" width="10.33203125" customWidth="1"/>
    <col min="8457" max="8457" width="11.44140625" customWidth="1"/>
    <col min="8458" max="8458" width="3.88671875" customWidth="1"/>
    <col min="8459" max="8459" width="6.33203125" customWidth="1"/>
    <col min="8460" max="8460" width="6.6640625" customWidth="1"/>
    <col min="8461" max="8461" width="3.44140625" customWidth="1"/>
    <col min="8462" max="8462" width="0" hidden="1" customWidth="1"/>
    <col min="8463" max="8463" width="0.109375" customWidth="1"/>
    <col min="8464" max="8464" width="0.33203125" customWidth="1"/>
    <col min="8706" max="8706" width="6.88671875" customWidth="1"/>
    <col min="8707" max="8707" width="2" customWidth="1"/>
    <col min="8708" max="8708" width="3" customWidth="1"/>
    <col min="8709" max="8710" width="5.109375" customWidth="1"/>
    <col min="8711" max="8711" width="44.5546875" customWidth="1"/>
    <col min="8712" max="8712" width="10.33203125" customWidth="1"/>
    <col min="8713" max="8713" width="11.44140625" customWidth="1"/>
    <col min="8714" max="8714" width="3.88671875" customWidth="1"/>
    <col min="8715" max="8715" width="6.33203125" customWidth="1"/>
    <col min="8716" max="8716" width="6.6640625" customWidth="1"/>
    <col min="8717" max="8717" width="3.44140625" customWidth="1"/>
    <col min="8718" max="8718" width="0" hidden="1" customWidth="1"/>
    <col min="8719" max="8719" width="0.109375" customWidth="1"/>
    <col min="8720" max="8720" width="0.33203125" customWidth="1"/>
    <col min="8962" max="8962" width="6.88671875" customWidth="1"/>
    <col min="8963" max="8963" width="2" customWidth="1"/>
    <col min="8964" max="8964" width="3" customWidth="1"/>
    <col min="8965" max="8966" width="5.109375" customWidth="1"/>
    <col min="8967" max="8967" width="44.5546875" customWidth="1"/>
    <col min="8968" max="8968" width="10.33203125" customWidth="1"/>
    <col min="8969" max="8969" width="11.44140625" customWidth="1"/>
    <col min="8970" max="8970" width="3.88671875" customWidth="1"/>
    <col min="8971" max="8971" width="6.33203125" customWidth="1"/>
    <col min="8972" max="8972" width="6.6640625" customWidth="1"/>
    <col min="8973" max="8973" width="3.44140625" customWidth="1"/>
    <col min="8974" max="8974" width="0" hidden="1" customWidth="1"/>
    <col min="8975" max="8975" width="0.109375" customWidth="1"/>
    <col min="8976" max="8976" width="0.33203125" customWidth="1"/>
    <col min="9218" max="9218" width="6.88671875" customWidth="1"/>
    <col min="9219" max="9219" width="2" customWidth="1"/>
    <col min="9220" max="9220" width="3" customWidth="1"/>
    <col min="9221" max="9222" width="5.109375" customWidth="1"/>
    <col min="9223" max="9223" width="44.5546875" customWidth="1"/>
    <col min="9224" max="9224" width="10.33203125" customWidth="1"/>
    <col min="9225" max="9225" width="11.44140625" customWidth="1"/>
    <col min="9226" max="9226" width="3.88671875" customWidth="1"/>
    <col min="9227" max="9227" width="6.33203125" customWidth="1"/>
    <col min="9228" max="9228" width="6.6640625" customWidth="1"/>
    <col min="9229" max="9229" width="3.44140625" customWidth="1"/>
    <col min="9230" max="9230" width="0" hidden="1" customWidth="1"/>
    <col min="9231" max="9231" width="0.109375" customWidth="1"/>
    <col min="9232" max="9232" width="0.33203125" customWidth="1"/>
    <col min="9474" max="9474" width="6.88671875" customWidth="1"/>
    <col min="9475" max="9475" width="2" customWidth="1"/>
    <col min="9476" max="9476" width="3" customWidth="1"/>
    <col min="9477" max="9478" width="5.109375" customWidth="1"/>
    <col min="9479" max="9479" width="44.5546875" customWidth="1"/>
    <col min="9480" max="9480" width="10.33203125" customWidth="1"/>
    <col min="9481" max="9481" width="11.44140625" customWidth="1"/>
    <col min="9482" max="9482" width="3.88671875" customWidth="1"/>
    <col min="9483" max="9483" width="6.33203125" customWidth="1"/>
    <col min="9484" max="9484" width="6.6640625" customWidth="1"/>
    <col min="9485" max="9485" width="3.44140625" customWidth="1"/>
    <col min="9486" max="9486" width="0" hidden="1" customWidth="1"/>
    <col min="9487" max="9487" width="0.109375" customWidth="1"/>
    <col min="9488" max="9488" width="0.33203125" customWidth="1"/>
    <col min="9730" max="9730" width="6.88671875" customWidth="1"/>
    <col min="9731" max="9731" width="2" customWidth="1"/>
    <col min="9732" max="9732" width="3" customWidth="1"/>
    <col min="9733" max="9734" width="5.109375" customWidth="1"/>
    <col min="9735" max="9735" width="44.5546875" customWidth="1"/>
    <col min="9736" max="9736" width="10.33203125" customWidth="1"/>
    <col min="9737" max="9737" width="11.44140625" customWidth="1"/>
    <col min="9738" max="9738" width="3.88671875" customWidth="1"/>
    <col min="9739" max="9739" width="6.33203125" customWidth="1"/>
    <col min="9740" max="9740" width="6.6640625" customWidth="1"/>
    <col min="9741" max="9741" width="3.44140625" customWidth="1"/>
    <col min="9742" max="9742" width="0" hidden="1" customWidth="1"/>
    <col min="9743" max="9743" width="0.109375" customWidth="1"/>
    <col min="9744" max="9744" width="0.33203125" customWidth="1"/>
    <col min="9986" max="9986" width="6.88671875" customWidth="1"/>
    <col min="9987" max="9987" width="2" customWidth="1"/>
    <col min="9988" max="9988" width="3" customWidth="1"/>
    <col min="9989" max="9990" width="5.109375" customWidth="1"/>
    <col min="9991" max="9991" width="44.5546875" customWidth="1"/>
    <col min="9992" max="9992" width="10.33203125" customWidth="1"/>
    <col min="9993" max="9993" width="11.44140625" customWidth="1"/>
    <col min="9994" max="9994" width="3.88671875" customWidth="1"/>
    <col min="9995" max="9995" width="6.33203125" customWidth="1"/>
    <col min="9996" max="9996" width="6.6640625" customWidth="1"/>
    <col min="9997" max="9997" width="3.44140625" customWidth="1"/>
    <col min="9998" max="9998" width="0" hidden="1" customWidth="1"/>
    <col min="9999" max="9999" width="0.109375" customWidth="1"/>
    <col min="10000" max="10000" width="0.33203125" customWidth="1"/>
    <col min="10242" max="10242" width="6.88671875" customWidth="1"/>
    <col min="10243" max="10243" width="2" customWidth="1"/>
    <col min="10244" max="10244" width="3" customWidth="1"/>
    <col min="10245" max="10246" width="5.109375" customWidth="1"/>
    <col min="10247" max="10247" width="44.5546875" customWidth="1"/>
    <col min="10248" max="10248" width="10.33203125" customWidth="1"/>
    <col min="10249" max="10249" width="11.44140625" customWidth="1"/>
    <col min="10250" max="10250" width="3.88671875" customWidth="1"/>
    <col min="10251" max="10251" width="6.33203125" customWidth="1"/>
    <col min="10252" max="10252" width="6.6640625" customWidth="1"/>
    <col min="10253" max="10253" width="3.44140625" customWidth="1"/>
    <col min="10254" max="10254" width="0" hidden="1" customWidth="1"/>
    <col min="10255" max="10255" width="0.109375" customWidth="1"/>
    <col min="10256" max="10256" width="0.33203125" customWidth="1"/>
    <col min="10498" max="10498" width="6.88671875" customWidth="1"/>
    <col min="10499" max="10499" width="2" customWidth="1"/>
    <col min="10500" max="10500" width="3" customWidth="1"/>
    <col min="10501" max="10502" width="5.109375" customWidth="1"/>
    <col min="10503" max="10503" width="44.5546875" customWidth="1"/>
    <col min="10504" max="10504" width="10.33203125" customWidth="1"/>
    <col min="10505" max="10505" width="11.44140625" customWidth="1"/>
    <col min="10506" max="10506" width="3.88671875" customWidth="1"/>
    <col min="10507" max="10507" width="6.33203125" customWidth="1"/>
    <col min="10508" max="10508" width="6.6640625" customWidth="1"/>
    <col min="10509" max="10509" width="3.44140625" customWidth="1"/>
    <col min="10510" max="10510" width="0" hidden="1" customWidth="1"/>
    <col min="10511" max="10511" width="0.109375" customWidth="1"/>
    <col min="10512" max="10512" width="0.33203125" customWidth="1"/>
    <col min="10754" max="10754" width="6.88671875" customWidth="1"/>
    <col min="10755" max="10755" width="2" customWidth="1"/>
    <col min="10756" max="10756" width="3" customWidth="1"/>
    <col min="10757" max="10758" width="5.109375" customWidth="1"/>
    <col min="10759" max="10759" width="44.5546875" customWidth="1"/>
    <col min="10760" max="10760" width="10.33203125" customWidth="1"/>
    <col min="10761" max="10761" width="11.44140625" customWidth="1"/>
    <col min="10762" max="10762" width="3.88671875" customWidth="1"/>
    <col min="10763" max="10763" width="6.33203125" customWidth="1"/>
    <col min="10764" max="10764" width="6.6640625" customWidth="1"/>
    <col min="10765" max="10765" width="3.44140625" customWidth="1"/>
    <col min="10766" max="10766" width="0" hidden="1" customWidth="1"/>
    <col min="10767" max="10767" width="0.109375" customWidth="1"/>
    <col min="10768" max="10768" width="0.33203125" customWidth="1"/>
    <col min="11010" max="11010" width="6.88671875" customWidth="1"/>
    <col min="11011" max="11011" width="2" customWidth="1"/>
    <col min="11012" max="11012" width="3" customWidth="1"/>
    <col min="11013" max="11014" width="5.109375" customWidth="1"/>
    <col min="11015" max="11015" width="44.5546875" customWidth="1"/>
    <col min="11016" max="11016" width="10.33203125" customWidth="1"/>
    <col min="11017" max="11017" width="11.44140625" customWidth="1"/>
    <col min="11018" max="11018" width="3.88671875" customWidth="1"/>
    <col min="11019" max="11019" width="6.33203125" customWidth="1"/>
    <col min="11020" max="11020" width="6.6640625" customWidth="1"/>
    <col min="11021" max="11021" width="3.44140625" customWidth="1"/>
    <col min="11022" max="11022" width="0" hidden="1" customWidth="1"/>
    <col min="11023" max="11023" width="0.109375" customWidth="1"/>
    <col min="11024" max="11024" width="0.33203125" customWidth="1"/>
    <col min="11266" max="11266" width="6.88671875" customWidth="1"/>
    <col min="11267" max="11267" width="2" customWidth="1"/>
    <col min="11268" max="11268" width="3" customWidth="1"/>
    <col min="11269" max="11270" width="5.109375" customWidth="1"/>
    <col min="11271" max="11271" width="44.5546875" customWidth="1"/>
    <col min="11272" max="11272" width="10.33203125" customWidth="1"/>
    <col min="11273" max="11273" width="11.44140625" customWidth="1"/>
    <col min="11274" max="11274" width="3.88671875" customWidth="1"/>
    <col min="11275" max="11275" width="6.33203125" customWidth="1"/>
    <col min="11276" max="11276" width="6.6640625" customWidth="1"/>
    <col min="11277" max="11277" width="3.44140625" customWidth="1"/>
    <col min="11278" max="11278" width="0" hidden="1" customWidth="1"/>
    <col min="11279" max="11279" width="0.109375" customWidth="1"/>
    <col min="11280" max="11280" width="0.33203125" customWidth="1"/>
    <col min="11522" max="11522" width="6.88671875" customWidth="1"/>
    <col min="11523" max="11523" width="2" customWidth="1"/>
    <col min="11524" max="11524" width="3" customWidth="1"/>
    <col min="11525" max="11526" width="5.109375" customWidth="1"/>
    <col min="11527" max="11527" width="44.5546875" customWidth="1"/>
    <col min="11528" max="11528" width="10.33203125" customWidth="1"/>
    <col min="11529" max="11529" width="11.44140625" customWidth="1"/>
    <col min="11530" max="11530" width="3.88671875" customWidth="1"/>
    <col min="11531" max="11531" width="6.33203125" customWidth="1"/>
    <col min="11532" max="11532" width="6.6640625" customWidth="1"/>
    <col min="11533" max="11533" width="3.44140625" customWidth="1"/>
    <col min="11534" max="11534" width="0" hidden="1" customWidth="1"/>
    <col min="11535" max="11535" width="0.109375" customWidth="1"/>
    <col min="11536" max="11536" width="0.33203125" customWidth="1"/>
    <col min="11778" max="11778" width="6.88671875" customWidth="1"/>
    <col min="11779" max="11779" width="2" customWidth="1"/>
    <col min="11780" max="11780" width="3" customWidth="1"/>
    <col min="11781" max="11782" width="5.109375" customWidth="1"/>
    <col min="11783" max="11783" width="44.5546875" customWidth="1"/>
    <col min="11784" max="11784" width="10.33203125" customWidth="1"/>
    <col min="11785" max="11785" width="11.44140625" customWidth="1"/>
    <col min="11786" max="11786" width="3.88671875" customWidth="1"/>
    <col min="11787" max="11787" width="6.33203125" customWidth="1"/>
    <col min="11788" max="11788" width="6.6640625" customWidth="1"/>
    <col min="11789" max="11789" width="3.44140625" customWidth="1"/>
    <col min="11790" max="11790" width="0" hidden="1" customWidth="1"/>
    <col min="11791" max="11791" width="0.109375" customWidth="1"/>
    <col min="11792" max="11792" width="0.33203125" customWidth="1"/>
    <col min="12034" max="12034" width="6.88671875" customWidth="1"/>
    <col min="12035" max="12035" width="2" customWidth="1"/>
    <col min="12036" max="12036" width="3" customWidth="1"/>
    <col min="12037" max="12038" width="5.109375" customWidth="1"/>
    <col min="12039" max="12039" width="44.5546875" customWidth="1"/>
    <col min="12040" max="12040" width="10.33203125" customWidth="1"/>
    <col min="12041" max="12041" width="11.44140625" customWidth="1"/>
    <col min="12042" max="12042" width="3.88671875" customWidth="1"/>
    <col min="12043" max="12043" width="6.33203125" customWidth="1"/>
    <col min="12044" max="12044" width="6.6640625" customWidth="1"/>
    <col min="12045" max="12045" width="3.44140625" customWidth="1"/>
    <col min="12046" max="12046" width="0" hidden="1" customWidth="1"/>
    <col min="12047" max="12047" width="0.109375" customWidth="1"/>
    <col min="12048" max="12048" width="0.33203125" customWidth="1"/>
    <col min="12290" max="12290" width="6.88671875" customWidth="1"/>
    <col min="12291" max="12291" width="2" customWidth="1"/>
    <col min="12292" max="12292" width="3" customWidth="1"/>
    <col min="12293" max="12294" width="5.109375" customWidth="1"/>
    <col min="12295" max="12295" width="44.5546875" customWidth="1"/>
    <col min="12296" max="12296" width="10.33203125" customWidth="1"/>
    <col min="12297" max="12297" width="11.44140625" customWidth="1"/>
    <col min="12298" max="12298" width="3.88671875" customWidth="1"/>
    <col min="12299" max="12299" width="6.33203125" customWidth="1"/>
    <col min="12300" max="12300" width="6.6640625" customWidth="1"/>
    <col min="12301" max="12301" width="3.44140625" customWidth="1"/>
    <col min="12302" max="12302" width="0" hidden="1" customWidth="1"/>
    <col min="12303" max="12303" width="0.109375" customWidth="1"/>
    <col min="12304" max="12304" width="0.33203125" customWidth="1"/>
    <col min="12546" max="12546" width="6.88671875" customWidth="1"/>
    <col min="12547" max="12547" width="2" customWidth="1"/>
    <col min="12548" max="12548" width="3" customWidth="1"/>
    <col min="12549" max="12550" width="5.109375" customWidth="1"/>
    <col min="12551" max="12551" width="44.5546875" customWidth="1"/>
    <col min="12552" max="12552" width="10.33203125" customWidth="1"/>
    <col min="12553" max="12553" width="11.44140625" customWidth="1"/>
    <col min="12554" max="12554" width="3.88671875" customWidth="1"/>
    <col min="12555" max="12555" width="6.33203125" customWidth="1"/>
    <col min="12556" max="12556" width="6.6640625" customWidth="1"/>
    <col min="12557" max="12557" width="3.44140625" customWidth="1"/>
    <col min="12558" max="12558" width="0" hidden="1" customWidth="1"/>
    <col min="12559" max="12559" width="0.109375" customWidth="1"/>
    <col min="12560" max="12560" width="0.33203125" customWidth="1"/>
    <col min="12802" max="12802" width="6.88671875" customWidth="1"/>
    <col min="12803" max="12803" width="2" customWidth="1"/>
    <col min="12804" max="12804" width="3" customWidth="1"/>
    <col min="12805" max="12806" width="5.109375" customWidth="1"/>
    <col min="12807" max="12807" width="44.5546875" customWidth="1"/>
    <col min="12808" max="12808" width="10.33203125" customWidth="1"/>
    <col min="12809" max="12809" width="11.44140625" customWidth="1"/>
    <col min="12810" max="12810" width="3.88671875" customWidth="1"/>
    <col min="12811" max="12811" width="6.33203125" customWidth="1"/>
    <col min="12812" max="12812" width="6.6640625" customWidth="1"/>
    <col min="12813" max="12813" width="3.44140625" customWidth="1"/>
    <col min="12814" max="12814" width="0" hidden="1" customWidth="1"/>
    <col min="12815" max="12815" width="0.109375" customWidth="1"/>
    <col min="12816" max="12816" width="0.33203125" customWidth="1"/>
    <col min="13058" max="13058" width="6.88671875" customWidth="1"/>
    <col min="13059" max="13059" width="2" customWidth="1"/>
    <col min="13060" max="13060" width="3" customWidth="1"/>
    <col min="13061" max="13062" width="5.109375" customWidth="1"/>
    <col min="13063" max="13063" width="44.5546875" customWidth="1"/>
    <col min="13064" max="13064" width="10.33203125" customWidth="1"/>
    <col min="13065" max="13065" width="11.44140625" customWidth="1"/>
    <col min="13066" max="13066" width="3.88671875" customWidth="1"/>
    <col min="13067" max="13067" width="6.33203125" customWidth="1"/>
    <col min="13068" max="13068" width="6.6640625" customWidth="1"/>
    <col min="13069" max="13069" width="3.44140625" customWidth="1"/>
    <col min="13070" max="13070" width="0" hidden="1" customWidth="1"/>
    <col min="13071" max="13071" width="0.109375" customWidth="1"/>
    <col min="13072" max="13072" width="0.33203125" customWidth="1"/>
    <col min="13314" max="13314" width="6.88671875" customWidth="1"/>
    <col min="13315" max="13315" width="2" customWidth="1"/>
    <col min="13316" max="13316" width="3" customWidth="1"/>
    <col min="13317" max="13318" width="5.109375" customWidth="1"/>
    <col min="13319" max="13319" width="44.5546875" customWidth="1"/>
    <col min="13320" max="13320" width="10.33203125" customWidth="1"/>
    <col min="13321" max="13321" width="11.44140625" customWidth="1"/>
    <col min="13322" max="13322" width="3.88671875" customWidth="1"/>
    <col min="13323" max="13323" width="6.33203125" customWidth="1"/>
    <col min="13324" max="13324" width="6.6640625" customWidth="1"/>
    <col min="13325" max="13325" width="3.44140625" customWidth="1"/>
    <col min="13326" max="13326" width="0" hidden="1" customWidth="1"/>
    <col min="13327" max="13327" width="0.109375" customWidth="1"/>
    <col min="13328" max="13328" width="0.33203125" customWidth="1"/>
    <col min="13570" max="13570" width="6.88671875" customWidth="1"/>
    <col min="13571" max="13571" width="2" customWidth="1"/>
    <col min="13572" max="13572" width="3" customWidth="1"/>
    <col min="13573" max="13574" width="5.109375" customWidth="1"/>
    <col min="13575" max="13575" width="44.5546875" customWidth="1"/>
    <col min="13576" max="13576" width="10.33203125" customWidth="1"/>
    <col min="13577" max="13577" width="11.44140625" customWidth="1"/>
    <col min="13578" max="13578" width="3.88671875" customWidth="1"/>
    <col min="13579" max="13579" width="6.33203125" customWidth="1"/>
    <col min="13580" max="13580" width="6.6640625" customWidth="1"/>
    <col min="13581" max="13581" width="3.44140625" customWidth="1"/>
    <col min="13582" max="13582" width="0" hidden="1" customWidth="1"/>
    <col min="13583" max="13583" width="0.109375" customWidth="1"/>
    <col min="13584" max="13584" width="0.33203125" customWidth="1"/>
    <col min="13826" max="13826" width="6.88671875" customWidth="1"/>
    <col min="13827" max="13827" width="2" customWidth="1"/>
    <col min="13828" max="13828" width="3" customWidth="1"/>
    <col min="13829" max="13830" width="5.109375" customWidth="1"/>
    <col min="13831" max="13831" width="44.5546875" customWidth="1"/>
    <col min="13832" max="13832" width="10.33203125" customWidth="1"/>
    <col min="13833" max="13833" width="11.44140625" customWidth="1"/>
    <col min="13834" max="13834" width="3.88671875" customWidth="1"/>
    <col min="13835" max="13835" width="6.33203125" customWidth="1"/>
    <col min="13836" max="13836" width="6.6640625" customWidth="1"/>
    <col min="13837" max="13837" width="3.44140625" customWidth="1"/>
    <col min="13838" max="13838" width="0" hidden="1" customWidth="1"/>
    <col min="13839" max="13839" width="0.109375" customWidth="1"/>
    <col min="13840" max="13840" width="0.33203125" customWidth="1"/>
    <col min="14082" max="14082" width="6.88671875" customWidth="1"/>
    <col min="14083" max="14083" width="2" customWidth="1"/>
    <col min="14084" max="14084" width="3" customWidth="1"/>
    <col min="14085" max="14086" width="5.109375" customWidth="1"/>
    <col min="14087" max="14087" width="44.5546875" customWidth="1"/>
    <col min="14088" max="14088" width="10.33203125" customWidth="1"/>
    <col min="14089" max="14089" width="11.44140625" customWidth="1"/>
    <col min="14090" max="14090" width="3.88671875" customWidth="1"/>
    <col min="14091" max="14091" width="6.33203125" customWidth="1"/>
    <col min="14092" max="14092" width="6.6640625" customWidth="1"/>
    <col min="14093" max="14093" width="3.44140625" customWidth="1"/>
    <col min="14094" max="14094" width="0" hidden="1" customWidth="1"/>
    <col min="14095" max="14095" width="0.109375" customWidth="1"/>
    <col min="14096" max="14096" width="0.33203125" customWidth="1"/>
    <col min="14338" max="14338" width="6.88671875" customWidth="1"/>
    <col min="14339" max="14339" width="2" customWidth="1"/>
    <col min="14340" max="14340" width="3" customWidth="1"/>
    <col min="14341" max="14342" width="5.109375" customWidth="1"/>
    <col min="14343" max="14343" width="44.5546875" customWidth="1"/>
    <col min="14344" max="14344" width="10.33203125" customWidth="1"/>
    <col min="14345" max="14345" width="11.44140625" customWidth="1"/>
    <col min="14346" max="14346" width="3.88671875" customWidth="1"/>
    <col min="14347" max="14347" width="6.33203125" customWidth="1"/>
    <col min="14348" max="14348" width="6.6640625" customWidth="1"/>
    <col min="14349" max="14349" width="3.44140625" customWidth="1"/>
    <col min="14350" max="14350" width="0" hidden="1" customWidth="1"/>
    <col min="14351" max="14351" width="0.109375" customWidth="1"/>
    <col min="14352" max="14352" width="0.33203125" customWidth="1"/>
    <col min="14594" max="14594" width="6.88671875" customWidth="1"/>
    <col min="14595" max="14595" width="2" customWidth="1"/>
    <col min="14596" max="14596" width="3" customWidth="1"/>
    <col min="14597" max="14598" width="5.109375" customWidth="1"/>
    <col min="14599" max="14599" width="44.5546875" customWidth="1"/>
    <col min="14600" max="14600" width="10.33203125" customWidth="1"/>
    <col min="14601" max="14601" width="11.44140625" customWidth="1"/>
    <col min="14602" max="14602" width="3.88671875" customWidth="1"/>
    <col min="14603" max="14603" width="6.33203125" customWidth="1"/>
    <col min="14604" max="14604" width="6.6640625" customWidth="1"/>
    <col min="14605" max="14605" width="3.44140625" customWidth="1"/>
    <col min="14606" max="14606" width="0" hidden="1" customWidth="1"/>
    <col min="14607" max="14607" width="0.109375" customWidth="1"/>
    <col min="14608" max="14608" width="0.33203125" customWidth="1"/>
    <col min="14850" max="14850" width="6.88671875" customWidth="1"/>
    <col min="14851" max="14851" width="2" customWidth="1"/>
    <col min="14852" max="14852" width="3" customWidth="1"/>
    <col min="14853" max="14854" width="5.109375" customWidth="1"/>
    <col min="14855" max="14855" width="44.5546875" customWidth="1"/>
    <col min="14856" max="14856" width="10.33203125" customWidth="1"/>
    <col min="14857" max="14857" width="11.44140625" customWidth="1"/>
    <col min="14858" max="14858" width="3.88671875" customWidth="1"/>
    <col min="14859" max="14859" width="6.33203125" customWidth="1"/>
    <col min="14860" max="14860" width="6.6640625" customWidth="1"/>
    <col min="14861" max="14861" width="3.44140625" customWidth="1"/>
    <col min="14862" max="14862" width="0" hidden="1" customWidth="1"/>
    <col min="14863" max="14863" width="0.109375" customWidth="1"/>
    <col min="14864" max="14864" width="0.33203125" customWidth="1"/>
    <col min="15106" max="15106" width="6.88671875" customWidth="1"/>
    <col min="15107" max="15107" width="2" customWidth="1"/>
    <col min="15108" max="15108" width="3" customWidth="1"/>
    <col min="15109" max="15110" width="5.109375" customWidth="1"/>
    <col min="15111" max="15111" width="44.5546875" customWidth="1"/>
    <col min="15112" max="15112" width="10.33203125" customWidth="1"/>
    <col min="15113" max="15113" width="11.44140625" customWidth="1"/>
    <col min="15114" max="15114" width="3.88671875" customWidth="1"/>
    <col min="15115" max="15115" width="6.33203125" customWidth="1"/>
    <col min="15116" max="15116" width="6.6640625" customWidth="1"/>
    <col min="15117" max="15117" width="3.44140625" customWidth="1"/>
    <col min="15118" max="15118" width="0" hidden="1" customWidth="1"/>
    <col min="15119" max="15119" width="0.109375" customWidth="1"/>
    <col min="15120" max="15120" width="0.33203125" customWidth="1"/>
    <col min="15362" max="15362" width="6.88671875" customWidth="1"/>
    <col min="15363" max="15363" width="2" customWidth="1"/>
    <col min="15364" max="15364" width="3" customWidth="1"/>
    <col min="15365" max="15366" width="5.109375" customWidth="1"/>
    <col min="15367" max="15367" width="44.5546875" customWidth="1"/>
    <col min="15368" max="15368" width="10.33203125" customWidth="1"/>
    <col min="15369" max="15369" width="11.44140625" customWidth="1"/>
    <col min="15370" max="15370" width="3.88671875" customWidth="1"/>
    <col min="15371" max="15371" width="6.33203125" customWidth="1"/>
    <col min="15372" max="15372" width="6.6640625" customWidth="1"/>
    <col min="15373" max="15373" width="3.44140625" customWidth="1"/>
    <col min="15374" max="15374" width="0" hidden="1" customWidth="1"/>
    <col min="15375" max="15375" width="0.109375" customWidth="1"/>
    <col min="15376" max="15376" width="0.33203125" customWidth="1"/>
    <col min="15618" max="15618" width="6.88671875" customWidth="1"/>
    <col min="15619" max="15619" width="2" customWidth="1"/>
    <col min="15620" max="15620" width="3" customWidth="1"/>
    <col min="15621" max="15622" width="5.109375" customWidth="1"/>
    <col min="15623" max="15623" width="44.5546875" customWidth="1"/>
    <col min="15624" max="15624" width="10.33203125" customWidth="1"/>
    <col min="15625" max="15625" width="11.44140625" customWidth="1"/>
    <col min="15626" max="15626" width="3.88671875" customWidth="1"/>
    <col min="15627" max="15627" width="6.33203125" customWidth="1"/>
    <col min="15628" max="15628" width="6.6640625" customWidth="1"/>
    <col min="15629" max="15629" width="3.44140625" customWidth="1"/>
    <col min="15630" max="15630" width="0" hidden="1" customWidth="1"/>
    <col min="15631" max="15631" width="0.109375" customWidth="1"/>
    <col min="15632" max="15632" width="0.33203125" customWidth="1"/>
    <col min="15874" max="15874" width="6.88671875" customWidth="1"/>
    <col min="15875" max="15875" width="2" customWidth="1"/>
    <col min="15876" max="15876" width="3" customWidth="1"/>
    <col min="15877" max="15878" width="5.109375" customWidth="1"/>
    <col min="15879" max="15879" width="44.5546875" customWidth="1"/>
    <col min="15880" max="15880" width="10.33203125" customWidth="1"/>
    <col min="15881" max="15881" width="11.44140625" customWidth="1"/>
    <col min="15882" max="15882" width="3.88671875" customWidth="1"/>
    <col min="15883" max="15883" width="6.33203125" customWidth="1"/>
    <col min="15884" max="15884" width="6.6640625" customWidth="1"/>
    <col min="15885" max="15885" width="3.44140625" customWidth="1"/>
    <col min="15886" max="15886" width="0" hidden="1" customWidth="1"/>
    <col min="15887" max="15887" width="0.109375" customWidth="1"/>
    <col min="15888" max="15888" width="0.33203125" customWidth="1"/>
    <col min="16130" max="16130" width="6.88671875" customWidth="1"/>
    <col min="16131" max="16131" width="2" customWidth="1"/>
    <col min="16132" max="16132" width="3" customWidth="1"/>
    <col min="16133" max="16134" width="5.109375" customWidth="1"/>
    <col min="16135" max="16135" width="44.5546875" customWidth="1"/>
    <col min="16136" max="16136" width="10.33203125" customWidth="1"/>
    <col min="16137" max="16137" width="11.44140625" customWidth="1"/>
    <col min="16138" max="16138" width="3.88671875" customWidth="1"/>
    <col min="16139" max="16139" width="6.33203125" customWidth="1"/>
    <col min="16140" max="16140" width="6.6640625" customWidth="1"/>
    <col min="16141" max="16141" width="3.44140625" customWidth="1"/>
    <col min="16142" max="16142" width="0" hidden="1" customWidth="1"/>
    <col min="16143" max="16143" width="0.109375" customWidth="1"/>
    <col min="16144" max="16144" width="0.33203125" customWidth="1"/>
  </cols>
  <sheetData>
    <row r="1" spans="1:31" ht="3.6" customHeight="1"/>
    <row r="2" spans="1:31" ht="63" customHeight="1">
      <c r="A2" s="264" t="s">
        <v>541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31" ht="18" customHeight="1">
      <c r="I3" s="60">
        <f>'hat1'!E8-'hat6'!I7</f>
        <v>0</v>
      </c>
      <c r="J3" s="265">
        <f>'hat1'!F8-'hat6'!J7</f>
        <v>0</v>
      </c>
      <c r="K3" s="266"/>
      <c r="L3" s="266"/>
    </row>
    <row r="4" spans="1:31" ht="18" customHeight="1">
      <c r="A4" s="267" t="s">
        <v>542</v>
      </c>
      <c r="B4" s="269" t="s">
        <v>520</v>
      </c>
      <c r="C4" s="270"/>
      <c r="D4" s="273" t="s">
        <v>190</v>
      </c>
      <c r="E4" s="273" t="s">
        <v>191</v>
      </c>
      <c r="F4" s="267" t="s">
        <v>543</v>
      </c>
      <c r="G4" s="267" t="s">
        <v>544</v>
      </c>
      <c r="H4" s="267" t="s">
        <v>545</v>
      </c>
      <c r="I4" s="275" t="s">
        <v>195</v>
      </c>
      <c r="J4" s="276"/>
      <c r="N4" s="282"/>
      <c r="O4" s="282"/>
      <c r="P4" s="282"/>
      <c r="Q4" s="282"/>
      <c r="R4" s="283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</row>
    <row r="5" spans="1:31" ht="27.15" customHeight="1">
      <c r="A5" s="268"/>
      <c r="B5" s="271"/>
      <c r="C5" s="272"/>
      <c r="D5" s="274"/>
      <c r="E5" s="274"/>
      <c r="F5" s="268"/>
      <c r="G5" s="268"/>
      <c r="H5" s="268"/>
      <c r="I5" s="72" t="s">
        <v>546</v>
      </c>
      <c r="J5" s="72" t="s">
        <v>547</v>
      </c>
      <c r="N5" s="282"/>
      <c r="O5" s="282"/>
      <c r="P5" s="282"/>
      <c r="Q5" s="282"/>
      <c r="R5" s="283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</row>
    <row r="6" spans="1:31" ht="15.15" customHeight="1">
      <c r="A6" s="70" t="s">
        <v>36</v>
      </c>
      <c r="B6" s="277" t="s">
        <v>37</v>
      </c>
      <c r="C6" s="278"/>
      <c r="D6" s="70" t="s">
        <v>38</v>
      </c>
      <c r="E6" s="70" t="s">
        <v>193</v>
      </c>
      <c r="F6" s="70" t="s">
        <v>194</v>
      </c>
      <c r="G6" s="70" t="s">
        <v>211</v>
      </c>
      <c r="H6" s="70" t="s">
        <v>214</v>
      </c>
      <c r="I6" s="73" t="s">
        <v>216</v>
      </c>
      <c r="J6" s="75" t="s">
        <v>284</v>
      </c>
      <c r="N6" s="282"/>
      <c r="O6" s="282"/>
      <c r="P6" s="282"/>
      <c r="Q6" s="282"/>
      <c r="R6" s="283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</row>
    <row r="7" spans="1:31" ht="16.5" customHeight="1">
      <c r="A7" s="65" t="s">
        <v>548</v>
      </c>
      <c r="B7" s="260" t="s">
        <v>549</v>
      </c>
      <c r="C7" s="261"/>
      <c r="D7" s="65" t="s">
        <v>4</v>
      </c>
      <c r="E7" s="65" t="s">
        <v>4</v>
      </c>
      <c r="F7" s="59" t="s">
        <v>550</v>
      </c>
      <c r="G7" s="65"/>
      <c r="H7" s="64">
        <f>H8+H102+H160+H190+H237+H270+H298+H321</f>
        <v>3815882.5999999996</v>
      </c>
      <c r="I7" s="64">
        <f>I8+I102+I160+I190+I237+I270+I298+I321</f>
        <v>3119522.9</v>
      </c>
      <c r="J7" s="64">
        <f>J8+J102+J190</f>
        <v>1460879.5999999999</v>
      </c>
      <c r="N7" s="284"/>
      <c r="O7" s="282"/>
      <c r="P7" s="282"/>
      <c r="Q7" s="216"/>
      <c r="R7" s="285"/>
      <c r="S7" s="282"/>
      <c r="T7" s="282"/>
      <c r="U7" s="285"/>
      <c r="V7" s="282"/>
      <c r="W7" s="282"/>
      <c r="X7" s="282"/>
      <c r="Y7" s="282"/>
      <c r="Z7" s="282"/>
      <c r="AA7" s="282"/>
      <c r="AB7" s="284"/>
      <c r="AC7" s="282"/>
      <c r="AD7" s="282"/>
      <c r="AE7" s="282"/>
    </row>
    <row r="8" spans="1:31" ht="16.5" customHeight="1">
      <c r="A8" s="65" t="s">
        <v>551</v>
      </c>
      <c r="B8" s="260" t="s">
        <v>36</v>
      </c>
      <c r="C8" s="261"/>
      <c r="D8" s="65" t="s">
        <v>35</v>
      </c>
      <c r="E8" s="65" t="s">
        <v>35</v>
      </c>
      <c r="F8" s="59" t="s">
        <v>552</v>
      </c>
      <c r="G8" s="65"/>
      <c r="H8" s="66">
        <f>H9+H62</f>
        <v>746703.29999999993</v>
      </c>
      <c r="I8" s="64">
        <f>I9+I62</f>
        <v>731203.29999999993</v>
      </c>
      <c r="J8" s="64">
        <f>J9</f>
        <v>15500</v>
      </c>
      <c r="N8" s="282"/>
      <c r="O8" s="282"/>
      <c r="P8" s="282"/>
      <c r="Q8" s="216"/>
      <c r="R8" s="285"/>
      <c r="S8" s="282"/>
      <c r="T8" s="282"/>
      <c r="U8" s="285"/>
      <c r="V8" s="282"/>
      <c r="W8" s="282"/>
      <c r="X8" s="282"/>
      <c r="Y8" s="282"/>
      <c r="Z8" s="282"/>
      <c r="AA8" s="282"/>
      <c r="AB8" s="284"/>
      <c r="AC8" s="282"/>
      <c r="AD8" s="282"/>
      <c r="AE8" s="282"/>
    </row>
    <row r="9" spans="1:31" ht="16.5" customHeight="1">
      <c r="A9" s="65" t="s">
        <v>553</v>
      </c>
      <c r="B9" s="260" t="s">
        <v>36</v>
      </c>
      <c r="C9" s="261"/>
      <c r="D9" s="65" t="s">
        <v>36</v>
      </c>
      <c r="E9" s="65" t="s">
        <v>35</v>
      </c>
      <c r="F9" s="59" t="s">
        <v>554</v>
      </c>
      <c r="G9" s="65"/>
      <c r="H9" s="66">
        <f>I9+J9</f>
        <v>733703.29999999993</v>
      </c>
      <c r="I9" s="64">
        <f>I10</f>
        <v>718203.29999999993</v>
      </c>
      <c r="J9" s="64">
        <f>J10</f>
        <v>15500</v>
      </c>
      <c r="N9" s="282"/>
      <c r="O9" s="282"/>
      <c r="P9" s="282"/>
      <c r="Q9" s="216"/>
      <c r="R9" s="285"/>
      <c r="S9" s="282"/>
      <c r="T9" s="282"/>
      <c r="U9" s="282"/>
      <c r="V9" s="282"/>
      <c r="W9" s="282"/>
      <c r="X9" s="282"/>
      <c r="Y9" s="282"/>
      <c r="Z9" s="282"/>
      <c r="AA9" s="282"/>
      <c r="AB9" s="284"/>
      <c r="AC9" s="282"/>
      <c r="AD9" s="282"/>
      <c r="AE9" s="282"/>
    </row>
    <row r="10" spans="1:31" ht="16.5" customHeight="1">
      <c r="A10" s="65" t="s">
        <v>555</v>
      </c>
      <c r="B10" s="260" t="s">
        <v>36</v>
      </c>
      <c r="C10" s="261"/>
      <c r="D10" s="65" t="s">
        <v>36</v>
      </c>
      <c r="E10" s="65" t="s">
        <v>36</v>
      </c>
      <c r="F10" s="59" t="s">
        <v>556</v>
      </c>
      <c r="G10" s="65"/>
      <c r="H10" s="66">
        <f>H11+H12+H13+H14+H15+H16+H17+H18+H19+H20+H21+H22+H23+H24+H25+H26+H27+H28+H29+H30+H31+H32+H34+H35+H36+H37+H38+H39+H40+H41+H42+H43+H44+H43+H44+H45+H45</f>
        <v>727217.6</v>
      </c>
      <c r="I10" s="66">
        <f>I11+I12+I13+I14+I15+I16+I17+I18+I19+I20+I21+I22+I23+I24+I25+I26+I27+I28+I29+I30+I31+I32+I33+I34+I35+I36+I37+I38+I39+I40+I41+I42+I43</f>
        <v>718203.29999999993</v>
      </c>
      <c r="J10" s="64">
        <f>J44+J45+J46+J47</f>
        <v>15500</v>
      </c>
      <c r="N10" s="284"/>
      <c r="O10" s="282"/>
      <c r="P10" s="282"/>
      <c r="Q10" s="216"/>
      <c r="R10" s="285"/>
      <c r="S10" s="282"/>
      <c r="T10" s="282"/>
      <c r="U10" s="282"/>
      <c r="V10" s="282"/>
      <c r="W10" s="282"/>
      <c r="X10" s="282"/>
      <c r="Y10" s="282"/>
      <c r="Z10" s="282"/>
      <c r="AA10" s="282"/>
      <c r="AB10" s="284"/>
      <c r="AC10" s="282"/>
      <c r="AD10" s="282"/>
      <c r="AE10" s="282"/>
    </row>
    <row r="11" spans="1:31" ht="16.5" customHeight="1">
      <c r="A11" s="65"/>
      <c r="B11" s="260"/>
      <c r="C11" s="261"/>
      <c r="D11" s="65"/>
      <c r="E11" s="65"/>
      <c r="F11" s="59" t="s">
        <v>526</v>
      </c>
      <c r="G11" s="65" t="s">
        <v>51</v>
      </c>
      <c r="H11" s="66">
        <v>479819.9</v>
      </c>
      <c r="I11" s="64">
        <v>484805.6</v>
      </c>
      <c r="J11" s="64" t="s">
        <v>28</v>
      </c>
      <c r="N11" s="282"/>
      <c r="O11" s="282"/>
      <c r="P11" s="282"/>
      <c r="Q11" s="216"/>
      <c r="R11" s="285"/>
      <c r="S11" s="282"/>
      <c r="T11" s="282"/>
      <c r="U11" s="282"/>
      <c r="V11" s="282"/>
      <c r="W11" s="282"/>
      <c r="X11" s="282"/>
      <c r="Y11" s="282"/>
      <c r="Z11" s="282"/>
      <c r="AA11" s="282"/>
      <c r="AB11" s="284"/>
      <c r="AC11" s="282"/>
      <c r="AD11" s="282"/>
      <c r="AE11" s="282"/>
    </row>
    <row r="12" spans="1:31" ht="16.5" customHeight="1">
      <c r="A12" s="65"/>
      <c r="B12" s="260"/>
      <c r="C12" s="261"/>
      <c r="D12" s="65"/>
      <c r="E12" s="65"/>
      <c r="F12" s="59" t="s">
        <v>527</v>
      </c>
      <c r="G12" s="65" t="s">
        <v>52</v>
      </c>
      <c r="H12" s="66">
        <f t="shared" ref="H12:H43" si="0">I12</f>
        <v>39000</v>
      </c>
      <c r="I12" s="64">
        <v>39000</v>
      </c>
      <c r="J12" s="64" t="s">
        <v>28</v>
      </c>
      <c r="N12" s="282"/>
      <c r="O12" s="282"/>
      <c r="P12" s="282"/>
      <c r="Q12" s="216"/>
      <c r="R12" s="285"/>
      <c r="S12" s="282"/>
      <c r="T12" s="282"/>
      <c r="U12" s="282"/>
      <c r="V12" s="282"/>
      <c r="W12" s="282"/>
      <c r="X12" s="282"/>
      <c r="Y12" s="282"/>
      <c r="Z12" s="282"/>
      <c r="AA12" s="282"/>
      <c r="AB12" s="284"/>
      <c r="AC12" s="282"/>
      <c r="AD12" s="282"/>
      <c r="AE12" s="282"/>
    </row>
    <row r="13" spans="1:31" ht="16.5" customHeight="1">
      <c r="A13" s="65"/>
      <c r="B13" s="260"/>
      <c r="C13" s="261"/>
      <c r="D13" s="65"/>
      <c r="E13" s="65"/>
      <c r="F13" s="59" t="s">
        <v>528</v>
      </c>
      <c r="G13" s="65" t="s">
        <v>55</v>
      </c>
      <c r="H13" s="66">
        <f t="shared" si="0"/>
        <v>0</v>
      </c>
      <c r="I13" s="64">
        <v>0</v>
      </c>
      <c r="J13" s="64" t="s">
        <v>28</v>
      </c>
      <c r="N13" s="282"/>
      <c r="O13" s="282"/>
      <c r="P13" s="282"/>
      <c r="Q13" s="216"/>
      <c r="R13" s="285"/>
      <c r="S13" s="282"/>
      <c r="T13" s="282"/>
      <c r="U13" s="282"/>
      <c r="V13" s="282"/>
      <c r="W13" s="282"/>
      <c r="X13" s="282"/>
      <c r="Y13" s="282"/>
      <c r="Z13" s="282"/>
      <c r="AA13" s="282"/>
      <c r="AB13" s="284"/>
      <c r="AC13" s="282"/>
      <c r="AD13" s="282"/>
      <c r="AE13" s="282"/>
    </row>
    <row r="14" spans="1:31" ht="16.5" customHeight="1">
      <c r="A14" s="65"/>
      <c r="B14" s="260"/>
      <c r="C14" s="261"/>
      <c r="D14" s="65"/>
      <c r="E14" s="65"/>
      <c r="F14" s="59" t="s">
        <v>529</v>
      </c>
      <c r="G14" s="65" t="s">
        <v>56</v>
      </c>
      <c r="H14" s="66">
        <f t="shared" si="0"/>
        <v>690</v>
      </c>
      <c r="I14" s="64">
        <v>690</v>
      </c>
      <c r="J14" s="64" t="s">
        <v>28</v>
      </c>
      <c r="N14" s="282"/>
      <c r="O14" s="282"/>
      <c r="P14" s="282"/>
      <c r="Q14" s="216"/>
      <c r="R14" s="285"/>
      <c r="S14" s="282"/>
      <c r="T14" s="282"/>
      <c r="U14" s="282"/>
      <c r="V14" s="282"/>
      <c r="W14" s="282"/>
      <c r="X14" s="282"/>
      <c r="Y14" s="282"/>
      <c r="Z14" s="282"/>
      <c r="AA14" s="282"/>
      <c r="AB14" s="284"/>
      <c r="AC14" s="282"/>
      <c r="AD14" s="282"/>
      <c r="AE14" s="282"/>
    </row>
    <row r="15" spans="1:31" ht="16.5" customHeight="1">
      <c r="A15" s="65"/>
      <c r="B15" s="260"/>
      <c r="C15" s="261"/>
      <c r="D15" s="65"/>
      <c r="E15" s="65"/>
      <c r="F15" s="59" t="s">
        <v>530</v>
      </c>
      <c r="G15" s="65" t="s">
        <v>57</v>
      </c>
      <c r="H15" s="66">
        <f t="shared" si="0"/>
        <v>5727</v>
      </c>
      <c r="I15" s="64">
        <v>5727</v>
      </c>
      <c r="J15" s="64" t="s">
        <v>28</v>
      </c>
      <c r="N15" s="282"/>
      <c r="O15" s="282"/>
      <c r="P15" s="282"/>
      <c r="Q15" s="216"/>
      <c r="R15" s="285"/>
      <c r="S15" s="282"/>
      <c r="T15" s="282"/>
      <c r="U15" s="282"/>
      <c r="V15" s="282"/>
      <c r="W15" s="282"/>
      <c r="X15" s="282"/>
      <c r="Y15" s="282"/>
      <c r="Z15" s="282"/>
      <c r="AA15" s="282"/>
      <c r="AB15" s="284"/>
      <c r="AC15" s="282"/>
      <c r="AD15" s="282"/>
      <c r="AE15" s="282"/>
    </row>
    <row r="16" spans="1:31" ht="16.5" customHeight="1">
      <c r="A16" s="65"/>
      <c r="B16" s="260"/>
      <c r="C16" s="261"/>
      <c r="D16" s="65"/>
      <c r="E16" s="65"/>
      <c r="F16" s="59" t="s">
        <v>531</v>
      </c>
      <c r="G16" s="65" t="s">
        <v>58</v>
      </c>
      <c r="H16" s="66">
        <f t="shared" si="0"/>
        <v>0</v>
      </c>
      <c r="I16" s="64">
        <v>0</v>
      </c>
      <c r="J16" s="64" t="s">
        <v>28</v>
      </c>
      <c r="N16" s="282"/>
      <c r="O16" s="282"/>
      <c r="P16" s="282"/>
      <c r="Q16" s="216"/>
      <c r="R16" s="285"/>
      <c r="S16" s="282"/>
      <c r="T16" s="282"/>
      <c r="U16" s="282"/>
      <c r="V16" s="282"/>
      <c r="W16" s="282"/>
      <c r="X16" s="282"/>
      <c r="Y16" s="282"/>
      <c r="Z16" s="282"/>
      <c r="AA16" s="282"/>
      <c r="AB16" s="284"/>
      <c r="AC16" s="282"/>
      <c r="AD16" s="282"/>
      <c r="AE16" s="282"/>
    </row>
    <row r="17" spans="1:31" ht="16.5" customHeight="1">
      <c r="A17" s="65"/>
      <c r="B17" s="260"/>
      <c r="C17" s="261"/>
      <c r="D17" s="65"/>
      <c r="E17" s="65"/>
      <c r="F17" s="59" t="s">
        <v>532</v>
      </c>
      <c r="G17" s="65" t="s">
        <v>59</v>
      </c>
      <c r="H17" s="66">
        <f t="shared" si="0"/>
        <v>6900</v>
      </c>
      <c r="I17" s="64">
        <v>6900</v>
      </c>
      <c r="J17" s="64" t="s">
        <v>28</v>
      </c>
      <c r="N17" s="282"/>
      <c r="O17" s="282"/>
      <c r="P17" s="282"/>
      <c r="Q17" s="216"/>
      <c r="R17" s="285"/>
      <c r="S17" s="282"/>
      <c r="T17" s="282"/>
      <c r="U17" s="282"/>
      <c r="V17" s="282"/>
      <c r="W17" s="282"/>
      <c r="X17" s="282"/>
      <c r="Y17" s="282"/>
      <c r="Z17" s="282"/>
      <c r="AA17" s="282"/>
      <c r="AB17" s="284"/>
      <c r="AC17" s="282"/>
      <c r="AD17" s="282"/>
      <c r="AE17" s="282"/>
    </row>
    <row r="18" spans="1:31" ht="16.5" customHeight="1">
      <c r="A18" s="65"/>
      <c r="B18" s="260"/>
      <c r="C18" s="261"/>
      <c r="D18" s="65"/>
      <c r="E18" s="65"/>
      <c r="F18" s="59" t="s">
        <v>533</v>
      </c>
      <c r="G18" s="65" t="s">
        <v>60</v>
      </c>
      <c r="H18" s="66">
        <f t="shared" si="0"/>
        <v>500</v>
      </c>
      <c r="I18" s="64">
        <v>500</v>
      </c>
      <c r="J18" s="64" t="s">
        <v>28</v>
      </c>
      <c r="N18" s="282"/>
      <c r="O18" s="282"/>
      <c r="P18" s="282"/>
      <c r="Q18" s="216"/>
      <c r="R18" s="285"/>
      <c r="S18" s="282"/>
      <c r="T18" s="282"/>
      <c r="U18" s="282"/>
      <c r="V18" s="282"/>
      <c r="W18" s="282"/>
      <c r="X18" s="282"/>
      <c r="Y18" s="282"/>
      <c r="Z18" s="282"/>
      <c r="AA18" s="282"/>
      <c r="AB18" s="284"/>
      <c r="AC18" s="282"/>
      <c r="AD18" s="282"/>
      <c r="AE18" s="282"/>
    </row>
    <row r="19" spans="1:31" ht="16.5" customHeight="1">
      <c r="A19" s="65"/>
      <c r="B19" s="260"/>
      <c r="C19" s="261"/>
      <c r="D19" s="65"/>
      <c r="E19" s="65"/>
      <c r="F19" s="59" t="s">
        <v>534</v>
      </c>
      <c r="G19" s="65" t="s">
        <v>61</v>
      </c>
      <c r="H19" s="66">
        <f t="shared" si="0"/>
        <v>1000</v>
      </c>
      <c r="I19" s="64">
        <v>1000</v>
      </c>
      <c r="J19" s="64" t="s">
        <v>28</v>
      </c>
      <c r="N19" s="286"/>
      <c r="O19" s="282"/>
      <c r="P19" s="282"/>
      <c r="Q19" s="216"/>
      <c r="R19" s="285"/>
      <c r="S19" s="282"/>
      <c r="T19" s="282"/>
      <c r="U19" s="282"/>
      <c r="V19" s="282"/>
      <c r="W19" s="282"/>
      <c r="X19" s="282"/>
      <c r="Y19" s="282"/>
      <c r="Z19" s="282"/>
      <c r="AA19" s="282"/>
      <c r="AB19" s="284"/>
      <c r="AC19" s="282"/>
      <c r="AD19" s="282"/>
      <c r="AE19" s="282"/>
    </row>
    <row r="20" spans="1:31" ht="16.5" customHeight="1">
      <c r="A20" s="65"/>
      <c r="B20" s="260"/>
      <c r="C20" s="261"/>
      <c r="D20" s="65"/>
      <c r="E20" s="65"/>
      <c r="F20" s="59" t="s">
        <v>535</v>
      </c>
      <c r="G20" s="65" t="s">
        <v>536</v>
      </c>
      <c r="H20" s="66">
        <f t="shared" si="0"/>
        <v>1380</v>
      </c>
      <c r="I20" s="64">
        <v>1380</v>
      </c>
      <c r="J20" s="64" t="s">
        <v>28</v>
      </c>
      <c r="N20" s="282"/>
      <c r="O20" s="282"/>
      <c r="P20" s="282"/>
      <c r="Q20" s="216"/>
      <c r="R20" s="285"/>
      <c r="S20" s="282"/>
      <c r="T20" s="282"/>
      <c r="U20" s="282"/>
      <c r="V20" s="282"/>
      <c r="W20" s="282"/>
      <c r="X20" s="282"/>
      <c r="Y20" s="282"/>
      <c r="Z20" s="282"/>
      <c r="AA20" s="282"/>
      <c r="AB20" s="284"/>
      <c r="AC20" s="282"/>
      <c r="AD20" s="282"/>
      <c r="AE20" s="282"/>
    </row>
    <row r="21" spans="1:31" ht="16.5" customHeight="1">
      <c r="A21" s="65"/>
      <c r="B21" s="260"/>
      <c r="C21" s="261"/>
      <c r="D21" s="65"/>
      <c r="E21" s="65"/>
      <c r="F21" s="59" t="s">
        <v>537</v>
      </c>
      <c r="G21" s="65" t="s">
        <v>63</v>
      </c>
      <c r="H21" s="66">
        <f t="shared" si="0"/>
        <v>1150</v>
      </c>
      <c r="I21" s="64">
        <v>1150</v>
      </c>
      <c r="J21" s="64" t="s">
        <v>28</v>
      </c>
      <c r="N21" s="282"/>
      <c r="O21" s="282"/>
      <c r="P21" s="282"/>
      <c r="Q21" s="216"/>
      <c r="R21" s="285"/>
      <c r="S21" s="282"/>
      <c r="T21" s="282"/>
      <c r="U21" s="282"/>
      <c r="V21" s="282"/>
      <c r="W21" s="282"/>
      <c r="X21" s="282"/>
      <c r="Y21" s="282"/>
      <c r="Z21" s="282"/>
      <c r="AA21" s="282"/>
      <c r="AB21" s="284"/>
      <c r="AC21" s="282"/>
      <c r="AD21" s="282"/>
      <c r="AE21" s="282"/>
    </row>
    <row r="22" spans="1:31" ht="16.5" customHeight="1">
      <c r="A22" s="65"/>
      <c r="B22" s="260"/>
      <c r="C22" s="261"/>
      <c r="D22" s="65"/>
      <c r="E22" s="65"/>
      <c r="F22" s="59" t="s">
        <v>538</v>
      </c>
      <c r="G22" s="65" t="s">
        <v>66</v>
      </c>
      <c r="H22" s="66">
        <f t="shared" si="0"/>
        <v>5300</v>
      </c>
      <c r="I22" s="64">
        <v>5300</v>
      </c>
      <c r="J22" s="64" t="s">
        <v>28</v>
      </c>
      <c r="N22" s="282"/>
      <c r="O22" s="282"/>
      <c r="P22" s="282"/>
      <c r="Q22" s="216"/>
      <c r="R22" s="285"/>
      <c r="S22" s="282"/>
      <c r="T22" s="282"/>
      <c r="U22" s="282"/>
      <c r="V22" s="282"/>
      <c r="W22" s="282"/>
      <c r="X22" s="282"/>
      <c r="Y22" s="287"/>
      <c r="Z22" s="282"/>
      <c r="AA22" s="282"/>
      <c r="AB22" s="284"/>
      <c r="AC22" s="282"/>
      <c r="AD22" s="282"/>
      <c r="AE22" s="282"/>
    </row>
    <row r="23" spans="1:31" ht="16.5" customHeight="1">
      <c r="A23" s="65"/>
      <c r="B23" s="260"/>
      <c r="C23" s="261"/>
      <c r="D23" s="65"/>
      <c r="E23" s="65"/>
      <c r="F23" s="59" t="s">
        <v>539</v>
      </c>
      <c r="G23" s="65">
        <v>4234</v>
      </c>
      <c r="H23" s="66">
        <f t="shared" si="0"/>
        <v>2500</v>
      </c>
      <c r="I23" s="64">
        <v>2500</v>
      </c>
      <c r="J23" s="64" t="s">
        <v>28</v>
      </c>
      <c r="N23" s="282"/>
      <c r="O23" s="282"/>
      <c r="P23" s="282"/>
      <c r="Q23" s="216"/>
      <c r="R23" s="285"/>
      <c r="S23" s="282"/>
      <c r="T23" s="282"/>
      <c r="U23" s="282"/>
      <c r="V23" s="282"/>
      <c r="W23" s="282"/>
      <c r="X23" s="282"/>
      <c r="Y23" s="282"/>
      <c r="Z23" s="282"/>
      <c r="AA23" s="282"/>
      <c r="AB23" s="284"/>
      <c r="AC23" s="282"/>
      <c r="AD23" s="282"/>
      <c r="AE23" s="282"/>
    </row>
    <row r="24" spans="1:31" ht="16.5" customHeight="1">
      <c r="A24" s="65"/>
      <c r="B24" s="260"/>
      <c r="C24" s="261"/>
      <c r="D24" s="65"/>
      <c r="E24" s="65"/>
      <c r="F24" s="62" t="s">
        <v>924</v>
      </c>
      <c r="G24" s="65">
        <v>4235</v>
      </c>
      <c r="H24" s="66">
        <f t="shared" si="0"/>
        <v>2000</v>
      </c>
      <c r="I24" s="64">
        <v>2000</v>
      </c>
      <c r="J24" s="64" t="s">
        <v>28</v>
      </c>
      <c r="N24" s="282"/>
      <c r="O24" s="282"/>
      <c r="P24" s="282"/>
      <c r="Q24" s="216"/>
      <c r="R24" s="285"/>
      <c r="S24" s="285"/>
      <c r="T24" s="285"/>
      <c r="U24" s="282"/>
      <c r="V24" s="288"/>
      <c r="W24" s="288"/>
      <c r="X24" s="288"/>
      <c r="Y24" s="282"/>
      <c r="Z24" s="282"/>
      <c r="AA24" s="282"/>
      <c r="AB24" s="284"/>
      <c r="AC24" s="282"/>
      <c r="AD24" s="282"/>
      <c r="AE24" s="282"/>
    </row>
    <row r="25" spans="1:31" ht="16.5" customHeight="1">
      <c r="A25" s="65"/>
      <c r="B25" s="260"/>
      <c r="C25" s="261"/>
      <c r="D25" s="65"/>
      <c r="E25" s="65"/>
      <c r="F25" s="59" t="s">
        <v>540</v>
      </c>
      <c r="G25" s="65" t="s">
        <v>70</v>
      </c>
      <c r="H25" s="66">
        <f t="shared" si="0"/>
        <v>11000</v>
      </c>
      <c r="I25" s="64">
        <v>11000</v>
      </c>
      <c r="J25" s="64" t="s">
        <v>28</v>
      </c>
      <c r="N25" s="282"/>
      <c r="O25" s="282"/>
      <c r="P25" s="282"/>
      <c r="Q25" s="216"/>
      <c r="R25" s="285"/>
      <c r="S25" s="282"/>
      <c r="T25" s="282"/>
      <c r="U25" s="282"/>
      <c r="V25" s="282"/>
      <c r="W25" s="282"/>
      <c r="X25" s="282"/>
      <c r="Y25" s="282"/>
      <c r="Z25" s="282"/>
      <c r="AA25" s="282"/>
      <c r="AB25" s="284"/>
      <c r="AC25" s="282"/>
      <c r="AD25" s="282"/>
      <c r="AE25" s="282"/>
    </row>
    <row r="26" spans="1:31" ht="16.5" customHeight="1">
      <c r="A26" s="65"/>
      <c r="B26" s="260"/>
      <c r="C26" s="261"/>
      <c r="D26" s="65"/>
      <c r="E26" s="65"/>
      <c r="F26" s="59" t="s">
        <v>557</v>
      </c>
      <c r="G26" s="65" t="s">
        <v>71</v>
      </c>
      <c r="H26" s="66">
        <f t="shared" si="0"/>
        <v>18000</v>
      </c>
      <c r="I26" s="64">
        <v>18000</v>
      </c>
      <c r="J26" s="64" t="s">
        <v>28</v>
      </c>
      <c r="N26" s="282"/>
      <c r="O26" s="282"/>
      <c r="P26" s="282"/>
      <c r="Q26" s="216"/>
      <c r="R26" s="285"/>
      <c r="S26" s="282"/>
      <c r="T26" s="282"/>
      <c r="U26" s="282"/>
      <c r="V26" s="282"/>
      <c r="W26" s="282"/>
      <c r="X26" s="282"/>
      <c r="Y26" s="282"/>
      <c r="Z26" s="282"/>
      <c r="AA26" s="282"/>
      <c r="AB26" s="284"/>
      <c r="AC26" s="282"/>
      <c r="AD26" s="282"/>
      <c r="AE26" s="282"/>
    </row>
    <row r="27" spans="1:31" ht="16.5" customHeight="1">
      <c r="A27" s="65"/>
      <c r="B27" s="260"/>
      <c r="C27" s="261"/>
      <c r="D27" s="65"/>
      <c r="E27" s="65"/>
      <c r="F27" s="59" t="s">
        <v>558</v>
      </c>
      <c r="G27" s="65" t="s">
        <v>72</v>
      </c>
      <c r="H27" s="66">
        <f t="shared" si="0"/>
        <v>5750</v>
      </c>
      <c r="I27" s="64">
        <v>5750</v>
      </c>
      <c r="J27" s="64" t="s">
        <v>28</v>
      </c>
      <c r="N27" s="282"/>
      <c r="O27" s="282"/>
      <c r="P27" s="282"/>
      <c r="Q27" s="216"/>
      <c r="R27" s="285"/>
      <c r="S27" s="282"/>
      <c r="T27" s="282"/>
      <c r="U27" s="282"/>
      <c r="V27" s="282"/>
      <c r="W27" s="282"/>
      <c r="X27" s="282"/>
      <c r="Y27" s="282"/>
      <c r="Z27" s="282"/>
      <c r="AA27" s="282"/>
      <c r="AB27" s="284"/>
      <c r="AC27" s="282"/>
      <c r="AD27" s="282"/>
      <c r="AE27" s="282"/>
    </row>
    <row r="28" spans="1:31" ht="16.5" customHeight="1">
      <c r="A28" s="65"/>
      <c r="B28" s="260"/>
      <c r="C28" s="261"/>
      <c r="D28" s="65"/>
      <c r="E28" s="65"/>
      <c r="F28" s="59" t="s">
        <v>559</v>
      </c>
      <c r="G28" s="65" t="s">
        <v>73</v>
      </c>
      <c r="H28" s="66">
        <f t="shared" si="0"/>
        <v>0</v>
      </c>
      <c r="I28" s="64">
        <v>0</v>
      </c>
      <c r="J28" s="64" t="s">
        <v>28</v>
      </c>
      <c r="N28" s="282"/>
      <c r="O28" s="282"/>
      <c r="P28" s="282"/>
      <c r="Q28" s="216"/>
      <c r="R28" s="285"/>
      <c r="S28" s="282"/>
      <c r="T28" s="282"/>
      <c r="U28" s="282"/>
      <c r="V28" s="282"/>
      <c r="W28" s="282"/>
      <c r="X28" s="282"/>
      <c r="Y28" s="282"/>
      <c r="Z28" s="282"/>
      <c r="AA28" s="282"/>
      <c r="AB28" s="284"/>
      <c r="AC28" s="282"/>
      <c r="AD28" s="282"/>
      <c r="AE28" s="282"/>
    </row>
    <row r="29" spans="1:31" ht="16.5" customHeight="1">
      <c r="A29" s="65"/>
      <c r="B29" s="260"/>
      <c r="C29" s="261"/>
      <c r="D29" s="65"/>
      <c r="E29" s="65"/>
      <c r="F29" s="59" t="s">
        <v>560</v>
      </c>
      <c r="G29" s="65" t="s">
        <v>74</v>
      </c>
      <c r="H29" s="66">
        <f t="shared" si="0"/>
        <v>9000</v>
      </c>
      <c r="I29" s="64">
        <v>9000</v>
      </c>
      <c r="J29" s="64" t="s">
        <v>28</v>
      </c>
      <c r="N29" s="282"/>
      <c r="O29" s="282"/>
      <c r="P29" s="282"/>
      <c r="Q29" s="216"/>
      <c r="R29" s="285"/>
      <c r="S29" s="282"/>
      <c r="T29" s="282"/>
      <c r="U29" s="282"/>
      <c r="V29" s="282"/>
      <c r="W29" s="282"/>
      <c r="X29" s="282"/>
      <c r="Y29" s="282"/>
      <c r="Z29" s="282"/>
      <c r="AA29" s="282"/>
      <c r="AB29" s="284"/>
      <c r="AC29" s="282"/>
      <c r="AD29" s="282"/>
      <c r="AE29" s="282"/>
    </row>
    <row r="30" spans="1:31" ht="16.5" customHeight="1">
      <c r="A30" s="65"/>
      <c r="B30" s="260"/>
      <c r="C30" s="261"/>
      <c r="D30" s="65"/>
      <c r="E30" s="65"/>
      <c r="F30" s="59" t="s">
        <v>561</v>
      </c>
      <c r="G30" s="65" t="s">
        <v>75</v>
      </c>
      <c r="H30" s="66">
        <f t="shared" si="0"/>
        <v>3625</v>
      </c>
      <c r="I30" s="64">
        <v>3625</v>
      </c>
      <c r="J30" s="64" t="s">
        <v>28</v>
      </c>
      <c r="N30" s="282"/>
      <c r="O30" s="282"/>
      <c r="P30" s="282"/>
      <c r="Q30" s="216"/>
      <c r="R30" s="285"/>
      <c r="S30" s="282"/>
      <c r="T30" s="282"/>
      <c r="U30" s="282"/>
      <c r="V30" s="282"/>
      <c r="W30" s="282"/>
      <c r="X30" s="282"/>
      <c r="Y30" s="282"/>
      <c r="Z30" s="282"/>
      <c r="AA30" s="282"/>
      <c r="AB30" s="284"/>
      <c r="AC30" s="282"/>
      <c r="AD30" s="282"/>
      <c r="AE30" s="282"/>
    </row>
    <row r="31" spans="1:31" ht="16.5" customHeight="1">
      <c r="A31" s="65"/>
      <c r="B31" s="260"/>
      <c r="C31" s="261"/>
      <c r="D31" s="65"/>
      <c r="E31" s="65"/>
      <c r="F31" s="59" t="s">
        <v>562</v>
      </c>
      <c r="G31" s="65" t="s">
        <v>76</v>
      </c>
      <c r="H31" s="66">
        <f t="shared" si="0"/>
        <v>2300</v>
      </c>
      <c r="I31" s="64">
        <v>2300</v>
      </c>
      <c r="J31" s="64" t="s">
        <v>28</v>
      </c>
      <c r="N31" s="282"/>
      <c r="O31" s="282"/>
      <c r="P31" s="282"/>
      <c r="Q31" s="216"/>
      <c r="R31" s="285"/>
      <c r="S31" s="282"/>
      <c r="T31" s="282"/>
      <c r="U31" s="282"/>
      <c r="V31" s="282"/>
      <c r="W31" s="282"/>
      <c r="X31" s="282"/>
      <c r="Y31" s="282"/>
      <c r="Z31" s="282"/>
      <c r="AA31" s="282"/>
      <c r="AB31" s="284"/>
      <c r="AC31" s="282"/>
      <c r="AD31" s="282"/>
      <c r="AE31" s="282"/>
    </row>
    <row r="32" spans="1:31" ht="16.5" customHeight="1">
      <c r="A32" s="65"/>
      <c r="B32" s="260"/>
      <c r="C32" s="261"/>
      <c r="D32" s="65"/>
      <c r="E32" s="65"/>
      <c r="F32" s="59" t="s">
        <v>563</v>
      </c>
      <c r="G32" s="65" t="s">
        <v>78</v>
      </c>
      <c r="H32" s="66">
        <f t="shared" si="0"/>
        <v>25270.2</v>
      </c>
      <c r="I32" s="64">
        <v>25270.2</v>
      </c>
      <c r="J32" s="64" t="s">
        <v>28</v>
      </c>
      <c r="N32" s="282"/>
      <c r="O32" s="282"/>
      <c r="P32" s="282"/>
      <c r="Q32" s="216"/>
      <c r="R32" s="285"/>
      <c r="S32" s="282"/>
      <c r="T32" s="282"/>
      <c r="U32" s="282"/>
      <c r="V32" s="282"/>
      <c r="W32" s="282"/>
      <c r="X32" s="282"/>
      <c r="Y32" s="282"/>
      <c r="Z32" s="282"/>
      <c r="AA32" s="282"/>
      <c r="AB32" s="284"/>
      <c r="AC32" s="282"/>
      <c r="AD32" s="282"/>
      <c r="AE32" s="282"/>
    </row>
    <row r="33" spans="1:31" s="67" customFormat="1" ht="16.5" customHeight="1">
      <c r="A33" s="65"/>
      <c r="B33" s="218"/>
      <c r="C33" s="219"/>
      <c r="D33" s="65"/>
      <c r="E33" s="65"/>
      <c r="F33" s="59"/>
      <c r="G33" s="65">
        <v>4638</v>
      </c>
      <c r="H33" s="66">
        <f t="shared" si="0"/>
        <v>0</v>
      </c>
      <c r="I33" s="64">
        <v>0</v>
      </c>
      <c r="J33" s="64"/>
      <c r="N33" s="282"/>
      <c r="O33" s="282"/>
      <c r="P33" s="282"/>
      <c r="Q33" s="216"/>
      <c r="R33" s="285"/>
      <c r="S33" s="282"/>
      <c r="T33" s="282"/>
      <c r="U33" s="282"/>
      <c r="V33" s="282"/>
      <c r="W33" s="282"/>
      <c r="X33" s="282"/>
      <c r="Y33" s="282"/>
      <c r="Z33" s="282"/>
      <c r="AA33" s="282"/>
      <c r="AB33" s="284"/>
      <c r="AC33" s="282"/>
      <c r="AD33" s="282"/>
      <c r="AE33" s="282"/>
    </row>
    <row r="34" spans="1:31" ht="16.5" customHeight="1">
      <c r="A34" s="65"/>
      <c r="B34" s="260"/>
      <c r="C34" s="261"/>
      <c r="D34" s="65"/>
      <c r="E34" s="65"/>
      <c r="F34" s="59" t="s">
        <v>564</v>
      </c>
      <c r="G34" s="65" t="s">
        <v>80</v>
      </c>
      <c r="H34" s="66">
        <f t="shared" si="0"/>
        <v>460</v>
      </c>
      <c r="I34" s="64">
        <v>460</v>
      </c>
      <c r="J34" s="64" t="s">
        <v>28</v>
      </c>
      <c r="N34" s="282"/>
      <c r="O34" s="282"/>
      <c r="P34" s="282"/>
      <c r="Q34" s="216"/>
      <c r="R34" s="285"/>
      <c r="S34" s="282"/>
      <c r="T34" s="282"/>
      <c r="U34" s="282"/>
      <c r="V34" s="282"/>
      <c r="W34" s="282"/>
      <c r="X34" s="282"/>
      <c r="Y34" s="282"/>
      <c r="Z34" s="282"/>
      <c r="AA34" s="282"/>
      <c r="AB34" s="284"/>
      <c r="AC34" s="282"/>
      <c r="AD34" s="282"/>
      <c r="AE34" s="282"/>
    </row>
    <row r="35" spans="1:31" ht="16.5" customHeight="1">
      <c r="A35" s="65"/>
      <c r="B35" s="260"/>
      <c r="C35" s="261"/>
      <c r="D35" s="65"/>
      <c r="E35" s="65"/>
      <c r="F35" s="59" t="s">
        <v>565</v>
      </c>
      <c r="G35" s="65" t="s">
        <v>81</v>
      </c>
      <c r="H35" s="66">
        <f t="shared" si="0"/>
        <v>8100</v>
      </c>
      <c r="I35" s="64">
        <v>8100</v>
      </c>
      <c r="J35" s="64" t="s">
        <v>28</v>
      </c>
      <c r="N35" s="282"/>
      <c r="O35" s="282"/>
      <c r="P35" s="282"/>
      <c r="Q35" s="216"/>
      <c r="R35" s="285"/>
      <c r="S35" s="282"/>
      <c r="T35" s="282"/>
      <c r="U35" s="282"/>
      <c r="V35" s="282"/>
      <c r="W35" s="282"/>
      <c r="X35" s="282"/>
      <c r="Y35" s="282"/>
      <c r="Z35" s="282"/>
      <c r="AA35" s="282"/>
      <c r="AB35" s="284"/>
      <c r="AC35" s="282"/>
      <c r="AD35" s="282"/>
      <c r="AE35" s="282"/>
    </row>
    <row r="36" spans="1:31" ht="16.5" customHeight="1">
      <c r="A36" s="65"/>
      <c r="B36" s="260"/>
      <c r="C36" s="261"/>
      <c r="D36" s="65"/>
      <c r="E36" s="65"/>
      <c r="F36" s="59" t="s">
        <v>566</v>
      </c>
      <c r="G36" s="65" t="s">
        <v>82</v>
      </c>
      <c r="H36" s="66">
        <f t="shared" si="0"/>
        <v>51750</v>
      </c>
      <c r="I36" s="64">
        <v>51750</v>
      </c>
      <c r="J36" s="64" t="s">
        <v>28</v>
      </c>
      <c r="N36" s="282"/>
      <c r="O36" s="282"/>
      <c r="P36" s="282"/>
      <c r="Q36" s="216"/>
      <c r="R36" s="285"/>
      <c r="S36" s="282"/>
      <c r="T36" s="282"/>
      <c r="U36" s="282"/>
      <c r="V36" s="282"/>
      <c r="W36" s="282"/>
      <c r="X36" s="282"/>
      <c r="Y36" s="282"/>
      <c r="Z36" s="282"/>
      <c r="AA36" s="282"/>
      <c r="AB36" s="284"/>
      <c r="AC36" s="282"/>
      <c r="AD36" s="282"/>
      <c r="AE36" s="282"/>
    </row>
    <row r="37" spans="1:31" ht="16.5" customHeight="1">
      <c r="A37" s="65"/>
      <c r="B37" s="260"/>
      <c r="C37" s="261"/>
      <c r="D37" s="65"/>
      <c r="E37" s="65"/>
      <c r="F37" s="59" t="s">
        <v>567</v>
      </c>
      <c r="G37" s="65">
        <v>4729</v>
      </c>
      <c r="H37" s="66">
        <f t="shared" si="0"/>
        <v>9200</v>
      </c>
      <c r="I37" s="64">
        <v>9200</v>
      </c>
      <c r="J37" s="64" t="s">
        <v>28</v>
      </c>
      <c r="N37" s="282"/>
      <c r="O37" s="282"/>
      <c r="P37" s="282"/>
      <c r="Q37" s="216"/>
      <c r="R37" s="285"/>
      <c r="S37" s="282"/>
      <c r="T37" s="282"/>
      <c r="U37" s="282"/>
      <c r="V37" s="282"/>
      <c r="W37" s="282"/>
      <c r="X37" s="282"/>
      <c r="Y37" s="282"/>
      <c r="Z37" s="282"/>
      <c r="AA37" s="282"/>
      <c r="AB37" s="284"/>
      <c r="AC37" s="282"/>
      <c r="AD37" s="282"/>
      <c r="AE37" s="282"/>
    </row>
    <row r="38" spans="1:31" ht="16.5" customHeight="1">
      <c r="A38" s="65"/>
      <c r="B38" s="260"/>
      <c r="C38" s="261"/>
      <c r="D38" s="65"/>
      <c r="E38" s="65"/>
      <c r="F38" s="59" t="s">
        <v>568</v>
      </c>
      <c r="G38" s="65" t="s">
        <v>103</v>
      </c>
      <c r="H38" s="66">
        <f t="shared" si="0"/>
        <v>4427.5</v>
      </c>
      <c r="I38" s="64">
        <v>4427.5</v>
      </c>
      <c r="J38" s="64" t="s">
        <v>28</v>
      </c>
      <c r="N38" s="282"/>
      <c r="O38" s="282"/>
      <c r="P38" s="282"/>
      <c r="Q38" s="216"/>
      <c r="R38" s="285"/>
      <c r="S38" s="285"/>
      <c r="T38" s="282"/>
      <c r="U38" s="282"/>
      <c r="V38" s="282"/>
      <c r="W38" s="282"/>
      <c r="X38" s="282"/>
      <c r="Y38" s="282"/>
      <c r="Z38" s="282"/>
      <c r="AA38" s="282"/>
      <c r="AB38" s="284"/>
      <c r="AC38" s="282"/>
      <c r="AD38" s="282"/>
      <c r="AE38" s="282"/>
    </row>
    <row r="39" spans="1:31" ht="16.5" customHeight="1">
      <c r="A39" s="65"/>
      <c r="B39" s="260"/>
      <c r="C39" s="261"/>
      <c r="D39" s="65"/>
      <c r="E39" s="65"/>
      <c r="F39" s="59" t="s">
        <v>569</v>
      </c>
      <c r="G39" s="65" t="s">
        <v>107</v>
      </c>
      <c r="H39" s="66">
        <f t="shared" si="0"/>
        <v>6900</v>
      </c>
      <c r="I39" s="64">
        <v>6900</v>
      </c>
      <c r="J39" s="64" t="s">
        <v>28</v>
      </c>
      <c r="N39" s="282"/>
      <c r="O39" s="282"/>
      <c r="P39" s="282"/>
      <c r="Q39" s="216"/>
      <c r="R39" s="285"/>
      <c r="S39" s="282"/>
      <c r="T39" s="282"/>
      <c r="U39" s="282"/>
      <c r="V39" s="282"/>
      <c r="W39" s="282"/>
      <c r="X39" s="282"/>
      <c r="Y39" s="282"/>
      <c r="Z39" s="282"/>
      <c r="AA39" s="282"/>
      <c r="AB39" s="284"/>
      <c r="AC39" s="282"/>
      <c r="AD39" s="282"/>
      <c r="AE39" s="282"/>
    </row>
    <row r="40" spans="1:31" ht="16.5" customHeight="1">
      <c r="A40" s="65"/>
      <c r="B40" s="260"/>
      <c r="C40" s="261"/>
      <c r="D40" s="65"/>
      <c r="E40" s="65"/>
      <c r="F40" s="59" t="s">
        <v>571</v>
      </c>
      <c r="G40" s="65" t="s">
        <v>111</v>
      </c>
      <c r="H40" s="66">
        <f t="shared" si="0"/>
        <v>9607.1</v>
      </c>
      <c r="I40" s="64">
        <v>9607.1</v>
      </c>
      <c r="J40" s="64" t="s">
        <v>28</v>
      </c>
      <c r="N40" s="282"/>
      <c r="O40" s="282"/>
      <c r="P40" s="282"/>
      <c r="Q40" s="216"/>
      <c r="R40" s="285"/>
      <c r="S40" s="282"/>
      <c r="T40" s="287"/>
      <c r="U40" s="284"/>
      <c r="V40" s="282"/>
      <c r="W40" s="282"/>
      <c r="X40" s="282"/>
      <c r="Y40" s="282"/>
      <c r="Z40" s="282"/>
      <c r="AA40" s="282"/>
      <c r="AB40" s="284"/>
      <c r="AC40" s="284"/>
      <c r="AD40" s="282"/>
      <c r="AE40" s="282"/>
    </row>
    <row r="41" spans="1:31" ht="16.5" customHeight="1">
      <c r="A41" s="65"/>
      <c r="B41" s="260"/>
      <c r="C41" s="261"/>
      <c r="D41" s="65"/>
      <c r="E41" s="65"/>
      <c r="F41" s="59" t="s">
        <v>572</v>
      </c>
      <c r="G41" s="65" t="s">
        <v>113</v>
      </c>
      <c r="H41" s="66">
        <f t="shared" si="0"/>
        <v>1000</v>
      </c>
      <c r="I41" s="64">
        <v>1000</v>
      </c>
      <c r="J41" s="64" t="s">
        <v>28</v>
      </c>
      <c r="N41" s="282"/>
      <c r="O41" s="282"/>
      <c r="P41" s="282"/>
      <c r="Q41" s="216"/>
      <c r="R41" s="285"/>
      <c r="S41" s="282"/>
      <c r="T41" s="282"/>
      <c r="U41" s="282"/>
      <c r="V41" s="282"/>
      <c r="W41" s="282"/>
      <c r="X41" s="282"/>
      <c r="Y41" s="282"/>
      <c r="Z41" s="282"/>
      <c r="AA41" s="282"/>
      <c r="AB41" s="284"/>
      <c r="AC41" s="282"/>
      <c r="AD41" s="282"/>
      <c r="AE41" s="282"/>
    </row>
    <row r="42" spans="1:31" ht="16.5" customHeight="1">
      <c r="A42" s="65"/>
      <c r="B42" s="260"/>
      <c r="C42" s="261"/>
      <c r="D42" s="65"/>
      <c r="E42" s="65"/>
      <c r="F42" s="59" t="s">
        <v>573</v>
      </c>
      <c r="G42" s="65" t="s">
        <v>118</v>
      </c>
      <c r="H42" s="66">
        <f t="shared" si="0"/>
        <v>860.9</v>
      </c>
      <c r="I42" s="64">
        <v>860.9</v>
      </c>
      <c r="J42" s="64" t="s">
        <v>28</v>
      </c>
      <c r="N42" s="282"/>
      <c r="O42" s="282"/>
      <c r="P42" s="282"/>
      <c r="Q42" s="216"/>
      <c r="R42" s="285"/>
      <c r="S42" s="282"/>
      <c r="T42" s="282"/>
      <c r="U42" s="282"/>
      <c r="V42" s="282"/>
      <c r="W42" s="282"/>
      <c r="X42" s="282"/>
      <c r="Y42" s="282"/>
      <c r="Z42" s="282"/>
      <c r="AA42" s="282"/>
      <c r="AB42" s="284"/>
      <c r="AC42" s="282"/>
      <c r="AD42" s="282"/>
      <c r="AE42" s="282"/>
    </row>
    <row r="43" spans="1:31" ht="16.5" customHeight="1">
      <c r="A43" s="65"/>
      <c r="B43" s="260"/>
      <c r="C43" s="261"/>
      <c r="D43" s="65"/>
      <c r="E43" s="65"/>
      <c r="F43" s="59" t="s">
        <v>574</v>
      </c>
      <c r="G43" s="65" t="s">
        <v>119</v>
      </c>
      <c r="H43" s="66">
        <f t="shared" si="0"/>
        <v>0</v>
      </c>
      <c r="I43" s="64">
        <v>0</v>
      </c>
      <c r="J43" s="64" t="s">
        <v>926</v>
      </c>
      <c r="N43" s="282"/>
      <c r="O43" s="282"/>
      <c r="P43" s="282"/>
      <c r="Q43" s="216"/>
      <c r="R43" s="285"/>
      <c r="S43" s="282"/>
      <c r="T43" s="282"/>
      <c r="U43" s="284"/>
      <c r="V43" s="284"/>
      <c r="W43" s="284"/>
      <c r="X43" s="284"/>
      <c r="Y43" s="284"/>
      <c r="Z43" s="284"/>
      <c r="AA43" s="284"/>
      <c r="AB43" s="284"/>
      <c r="AC43" s="282"/>
      <c r="AD43" s="282"/>
      <c r="AE43" s="282"/>
    </row>
    <row r="44" spans="1:31" ht="16.5" customHeight="1">
      <c r="A44" s="65"/>
      <c r="B44" s="260"/>
      <c r="C44" s="261"/>
      <c r="D44" s="65"/>
      <c r="E44" s="65"/>
      <c r="F44" s="59" t="s">
        <v>575</v>
      </c>
      <c r="G44" s="65" t="s">
        <v>123</v>
      </c>
      <c r="H44" s="66">
        <f>J44</f>
        <v>0</v>
      </c>
      <c r="I44" s="64">
        <v>0</v>
      </c>
      <c r="J44" s="64"/>
      <c r="N44" s="282"/>
      <c r="O44" s="282"/>
      <c r="P44" s="282"/>
      <c r="Q44" s="282"/>
      <c r="R44" s="283"/>
      <c r="S44" s="282"/>
      <c r="T44" s="282"/>
      <c r="U44" s="282"/>
      <c r="V44" s="282"/>
      <c r="W44" s="282"/>
      <c r="X44" s="282"/>
      <c r="Y44" s="282"/>
      <c r="Z44" s="282"/>
      <c r="AA44" s="282"/>
      <c r="AB44" s="284"/>
      <c r="AC44" s="282"/>
      <c r="AD44" s="282"/>
      <c r="AE44" s="282"/>
    </row>
    <row r="45" spans="1:31" ht="16.5" customHeight="1">
      <c r="A45" s="65"/>
      <c r="B45" s="260"/>
      <c r="C45" s="261"/>
      <c r="D45" s="65"/>
      <c r="E45" s="65"/>
      <c r="F45" s="59"/>
      <c r="G45" s="65">
        <v>5122</v>
      </c>
      <c r="H45" s="66">
        <f>J45</f>
        <v>7000</v>
      </c>
      <c r="I45" s="64">
        <v>0</v>
      </c>
      <c r="J45" s="64">
        <v>7000</v>
      </c>
      <c r="N45" s="282"/>
      <c r="O45" s="282"/>
      <c r="P45" s="282"/>
      <c r="Q45" s="282"/>
      <c r="R45" s="283"/>
      <c r="S45" s="287"/>
      <c r="T45" s="287"/>
      <c r="U45" s="287"/>
      <c r="V45" s="287"/>
      <c r="W45" s="287"/>
      <c r="X45" s="287"/>
      <c r="Y45" s="282"/>
      <c r="Z45" s="282"/>
      <c r="AA45" s="282"/>
      <c r="AB45" s="282"/>
      <c r="AC45" s="282"/>
      <c r="AD45" s="282"/>
      <c r="AE45" s="282"/>
    </row>
    <row r="46" spans="1:31" ht="16.5" customHeight="1">
      <c r="A46" s="65"/>
      <c r="B46" s="260"/>
      <c r="C46" s="261"/>
      <c r="D46" s="65"/>
      <c r="E46" s="65"/>
      <c r="F46" s="59" t="s">
        <v>577</v>
      </c>
      <c r="G46" s="65">
        <v>5129</v>
      </c>
      <c r="H46" s="66">
        <f>J46</f>
        <v>8500</v>
      </c>
      <c r="I46" s="64">
        <v>0</v>
      </c>
      <c r="J46" s="64">
        <v>8500</v>
      </c>
      <c r="N46" s="282"/>
      <c r="O46" s="282"/>
      <c r="P46" s="282"/>
      <c r="Q46" s="282"/>
      <c r="R46" s="283"/>
      <c r="S46" s="287"/>
      <c r="T46" s="287"/>
      <c r="U46" s="287"/>
      <c r="V46" s="287"/>
      <c r="W46" s="287"/>
      <c r="X46" s="287"/>
      <c r="Y46" s="282"/>
      <c r="Z46" s="282"/>
      <c r="AA46" s="282"/>
      <c r="AB46" s="282"/>
      <c r="AC46" s="282"/>
      <c r="AD46" s="282"/>
      <c r="AE46" s="282"/>
    </row>
    <row r="47" spans="1:31" s="67" customFormat="1" ht="16.5" customHeight="1">
      <c r="A47" s="65"/>
      <c r="B47" s="214"/>
      <c r="C47" s="215"/>
      <c r="D47" s="65"/>
      <c r="E47" s="65"/>
      <c r="F47" s="59"/>
      <c r="G47" s="65">
        <v>5511</v>
      </c>
      <c r="H47" s="66">
        <f>J47</f>
        <v>0</v>
      </c>
      <c r="I47" s="64">
        <v>0</v>
      </c>
      <c r="J47" s="64">
        <v>0</v>
      </c>
      <c r="N47" s="282"/>
      <c r="O47" s="282"/>
      <c r="P47" s="282"/>
      <c r="Q47" s="282"/>
      <c r="R47" s="283"/>
      <c r="S47" s="287"/>
      <c r="T47" s="287"/>
      <c r="U47" s="287"/>
      <c r="V47" s="287"/>
      <c r="W47" s="287"/>
      <c r="X47" s="287"/>
      <c r="Y47" s="282"/>
      <c r="Z47" s="282"/>
      <c r="AA47" s="282"/>
      <c r="AB47" s="282"/>
      <c r="AC47" s="282"/>
      <c r="AD47" s="282"/>
      <c r="AE47" s="282"/>
    </row>
    <row r="48" spans="1:31" ht="16.5" customHeight="1">
      <c r="A48" s="65" t="s">
        <v>578</v>
      </c>
      <c r="B48" s="260" t="s">
        <v>36</v>
      </c>
      <c r="C48" s="261"/>
      <c r="D48" s="65" t="s">
        <v>36</v>
      </c>
      <c r="E48" s="65" t="s">
        <v>37</v>
      </c>
      <c r="F48" s="59" t="s">
        <v>579</v>
      </c>
      <c r="G48" s="65"/>
      <c r="H48" s="66">
        <v>0</v>
      </c>
      <c r="I48" s="64">
        <v>0</v>
      </c>
      <c r="J48" s="64">
        <v>0</v>
      </c>
      <c r="N48" s="282"/>
      <c r="O48" s="282"/>
      <c r="P48" s="282"/>
      <c r="Q48" s="282"/>
      <c r="R48" s="283"/>
      <c r="S48" s="289"/>
      <c r="T48" s="290"/>
      <c r="U48" s="287"/>
      <c r="V48" s="287"/>
      <c r="W48" s="287"/>
      <c r="X48" s="287"/>
      <c r="Y48" s="282"/>
      <c r="Z48" s="282"/>
      <c r="AA48" s="282"/>
      <c r="AB48" s="282"/>
      <c r="AC48" s="282"/>
      <c r="AD48" s="282"/>
      <c r="AE48" s="282"/>
    </row>
    <row r="49" spans="1:31" ht="16.5" customHeight="1">
      <c r="A49" s="65" t="s">
        <v>580</v>
      </c>
      <c r="B49" s="260" t="s">
        <v>36</v>
      </c>
      <c r="C49" s="261"/>
      <c r="D49" s="65" t="s">
        <v>36</v>
      </c>
      <c r="E49" s="65" t="s">
        <v>38</v>
      </c>
      <c r="F49" s="59" t="s">
        <v>581</v>
      </c>
      <c r="G49" s="65"/>
      <c r="H49" s="66">
        <v>0</v>
      </c>
      <c r="I49" s="64">
        <v>0</v>
      </c>
      <c r="J49" s="64">
        <v>0</v>
      </c>
      <c r="N49" s="282"/>
      <c r="O49" s="282"/>
      <c r="P49" s="282"/>
      <c r="Q49" s="282"/>
      <c r="R49" s="283"/>
      <c r="S49" s="290"/>
      <c r="T49" s="287"/>
      <c r="U49" s="287"/>
      <c r="V49" s="287"/>
      <c r="W49" s="287"/>
      <c r="X49" s="287"/>
      <c r="Y49" s="282"/>
      <c r="Z49" s="282"/>
      <c r="AA49" s="282"/>
      <c r="AB49" s="282"/>
      <c r="AC49" s="282"/>
      <c r="AD49" s="282"/>
      <c r="AE49" s="282"/>
    </row>
    <row r="50" spans="1:31" ht="16.5" customHeight="1">
      <c r="A50" s="65" t="s">
        <v>582</v>
      </c>
      <c r="B50" s="260" t="s">
        <v>36</v>
      </c>
      <c r="C50" s="261"/>
      <c r="D50" s="65" t="s">
        <v>37</v>
      </c>
      <c r="E50" s="65" t="s">
        <v>35</v>
      </c>
      <c r="F50" s="59" t="s">
        <v>583</v>
      </c>
      <c r="G50" s="65"/>
      <c r="H50" s="66">
        <v>0</v>
      </c>
      <c r="I50" s="64">
        <v>0</v>
      </c>
      <c r="J50" s="64">
        <v>0</v>
      </c>
      <c r="N50" s="282"/>
      <c r="O50" s="282"/>
      <c r="P50" s="282"/>
      <c r="Q50" s="282"/>
      <c r="R50" s="283"/>
      <c r="S50" s="287"/>
      <c r="T50" s="287"/>
      <c r="U50" s="287"/>
      <c r="V50" s="287"/>
      <c r="W50" s="287"/>
      <c r="X50" s="287"/>
      <c r="Y50" s="282"/>
      <c r="Z50" s="282"/>
      <c r="AA50" s="282"/>
      <c r="AB50" s="282"/>
      <c r="AC50" s="282"/>
      <c r="AD50" s="282"/>
      <c r="AE50" s="282"/>
    </row>
    <row r="51" spans="1:31" ht="16.5" customHeight="1">
      <c r="A51" s="65" t="s">
        <v>584</v>
      </c>
      <c r="B51" s="260" t="s">
        <v>36</v>
      </c>
      <c r="C51" s="261"/>
      <c r="D51" s="65" t="s">
        <v>37</v>
      </c>
      <c r="E51" s="65" t="s">
        <v>36</v>
      </c>
      <c r="F51" s="59" t="s">
        <v>201</v>
      </c>
      <c r="G51" s="65"/>
      <c r="H51" s="66">
        <v>0</v>
      </c>
      <c r="I51" s="64">
        <v>0</v>
      </c>
      <c r="J51" s="64">
        <v>0</v>
      </c>
      <c r="N51" s="282"/>
      <c r="O51" s="282"/>
      <c r="P51" s="282"/>
      <c r="Q51" s="282"/>
      <c r="R51" s="283"/>
      <c r="S51" s="287"/>
      <c r="T51" s="287"/>
      <c r="U51" s="287"/>
      <c r="V51" s="287"/>
      <c r="W51" s="287"/>
      <c r="X51" s="287"/>
      <c r="Y51" s="282"/>
      <c r="Z51" s="282"/>
      <c r="AA51" s="282"/>
      <c r="AB51" s="282"/>
      <c r="AC51" s="282"/>
      <c r="AD51" s="282"/>
      <c r="AE51" s="282"/>
    </row>
    <row r="52" spans="1:31" ht="16.5" customHeight="1">
      <c r="A52" s="65" t="s">
        <v>585</v>
      </c>
      <c r="B52" s="260" t="s">
        <v>36</v>
      </c>
      <c r="C52" s="261"/>
      <c r="D52" s="65" t="s">
        <v>37</v>
      </c>
      <c r="E52" s="65" t="s">
        <v>37</v>
      </c>
      <c r="F52" s="59" t="s">
        <v>586</v>
      </c>
      <c r="G52" s="65"/>
      <c r="H52" s="66">
        <v>0</v>
      </c>
      <c r="I52" s="64">
        <v>0</v>
      </c>
      <c r="J52" s="64">
        <v>0</v>
      </c>
      <c r="N52" s="282"/>
      <c r="O52" s="282"/>
      <c r="P52" s="282"/>
      <c r="Q52" s="282"/>
      <c r="R52" s="283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</row>
    <row r="53" spans="1:31" ht="16.5" customHeight="1">
      <c r="A53" s="65" t="s">
        <v>587</v>
      </c>
      <c r="B53" s="260" t="s">
        <v>36</v>
      </c>
      <c r="C53" s="261"/>
      <c r="D53" s="65" t="s">
        <v>38</v>
      </c>
      <c r="E53" s="65" t="s">
        <v>35</v>
      </c>
      <c r="F53" s="59" t="s">
        <v>588</v>
      </c>
      <c r="G53" s="65"/>
      <c r="H53" s="66">
        <v>0</v>
      </c>
      <c r="I53" s="64">
        <v>0</v>
      </c>
      <c r="J53" s="64">
        <v>0</v>
      </c>
      <c r="N53" s="282"/>
      <c r="O53" s="282"/>
      <c r="P53" s="282"/>
      <c r="Q53" s="282"/>
      <c r="R53" s="283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</row>
    <row r="54" spans="1:31" ht="16.5" customHeight="1">
      <c r="A54" s="65" t="s">
        <v>589</v>
      </c>
      <c r="B54" s="260" t="s">
        <v>36</v>
      </c>
      <c r="C54" s="261"/>
      <c r="D54" s="65" t="s">
        <v>38</v>
      </c>
      <c r="E54" s="65" t="s">
        <v>36</v>
      </c>
      <c r="F54" s="59" t="s">
        <v>590</v>
      </c>
      <c r="G54" s="65"/>
      <c r="H54" s="66">
        <v>0</v>
      </c>
      <c r="I54" s="64">
        <v>0</v>
      </c>
      <c r="J54" s="64">
        <v>0</v>
      </c>
      <c r="N54" s="282"/>
      <c r="O54" s="282"/>
      <c r="P54" s="282"/>
      <c r="Q54" s="282"/>
      <c r="R54" s="283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</row>
    <row r="55" spans="1:31" ht="16.5" customHeight="1">
      <c r="A55" s="65" t="s">
        <v>591</v>
      </c>
      <c r="B55" s="260" t="s">
        <v>36</v>
      </c>
      <c r="C55" s="261"/>
      <c r="D55" s="65" t="s">
        <v>38</v>
      </c>
      <c r="E55" s="65" t="s">
        <v>37</v>
      </c>
      <c r="F55" s="59" t="s">
        <v>592</v>
      </c>
      <c r="G55" s="65"/>
      <c r="H55" s="66">
        <v>0</v>
      </c>
      <c r="I55" s="64">
        <v>0</v>
      </c>
      <c r="J55" s="64">
        <v>0</v>
      </c>
      <c r="N55" s="282"/>
      <c r="O55" s="282"/>
      <c r="P55" s="282"/>
      <c r="Q55" s="282"/>
      <c r="R55" s="283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</row>
    <row r="56" spans="1:31" ht="16.5" customHeight="1">
      <c r="A56" s="65" t="s">
        <v>593</v>
      </c>
      <c r="B56" s="260" t="s">
        <v>36</v>
      </c>
      <c r="C56" s="261"/>
      <c r="D56" s="65" t="s">
        <v>38</v>
      </c>
      <c r="E56" s="65" t="s">
        <v>38</v>
      </c>
      <c r="F56" s="59" t="s">
        <v>594</v>
      </c>
      <c r="G56" s="65"/>
      <c r="H56" s="66">
        <v>0</v>
      </c>
      <c r="I56" s="64">
        <v>0</v>
      </c>
      <c r="J56" s="64">
        <v>0</v>
      </c>
      <c r="N56" s="282"/>
      <c r="O56" s="282"/>
      <c r="P56" s="282"/>
      <c r="Q56" s="282"/>
      <c r="R56" s="283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</row>
    <row r="57" spans="1:31" ht="16.5" customHeight="1">
      <c r="A57" s="65" t="s">
        <v>595</v>
      </c>
      <c r="B57" s="260" t="s">
        <v>36</v>
      </c>
      <c r="C57" s="261"/>
      <c r="D57" s="65" t="s">
        <v>193</v>
      </c>
      <c r="E57" s="65" t="s">
        <v>35</v>
      </c>
      <c r="F57" s="59" t="s">
        <v>596</v>
      </c>
      <c r="G57" s="65"/>
      <c r="H57" s="66">
        <v>0</v>
      </c>
      <c r="I57" s="64">
        <v>0</v>
      </c>
      <c r="J57" s="64">
        <v>0</v>
      </c>
      <c r="N57" s="282"/>
      <c r="O57" s="282"/>
      <c r="P57" s="282"/>
      <c r="Q57" s="282"/>
      <c r="R57" s="283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</row>
    <row r="58" spans="1:31" ht="16.5" customHeight="1">
      <c r="A58" s="65" t="s">
        <v>597</v>
      </c>
      <c r="B58" s="260" t="s">
        <v>36</v>
      </c>
      <c r="C58" s="261"/>
      <c r="D58" s="65" t="s">
        <v>193</v>
      </c>
      <c r="E58" s="65" t="s">
        <v>36</v>
      </c>
      <c r="F58" s="59" t="s">
        <v>207</v>
      </c>
      <c r="G58" s="65"/>
      <c r="H58" s="66">
        <v>0</v>
      </c>
      <c r="I58" s="64">
        <v>0</v>
      </c>
      <c r="J58" s="64">
        <v>0</v>
      </c>
      <c r="N58" s="282"/>
      <c r="O58" s="282"/>
      <c r="P58" s="282"/>
      <c r="Q58" s="282"/>
      <c r="R58" s="283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</row>
    <row r="59" spans="1:31" ht="16.5" customHeight="1">
      <c r="A59" s="65" t="s">
        <v>598</v>
      </c>
      <c r="B59" s="260" t="s">
        <v>36</v>
      </c>
      <c r="C59" s="261"/>
      <c r="D59" s="65" t="s">
        <v>194</v>
      </c>
      <c r="E59" s="65" t="s">
        <v>35</v>
      </c>
      <c r="F59" s="59" t="s">
        <v>599</v>
      </c>
      <c r="G59" s="65"/>
      <c r="H59" s="66">
        <v>0</v>
      </c>
      <c r="I59" s="64">
        <v>0</v>
      </c>
      <c r="J59" s="64">
        <v>0</v>
      </c>
      <c r="N59" s="282"/>
      <c r="O59" s="282"/>
      <c r="P59" s="282"/>
      <c r="Q59" s="282"/>
      <c r="R59" s="283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</row>
    <row r="60" spans="1:31" ht="16.5" customHeight="1">
      <c r="A60" s="65" t="s">
        <v>600</v>
      </c>
      <c r="B60" s="260" t="s">
        <v>36</v>
      </c>
      <c r="C60" s="261"/>
      <c r="D60" s="65" t="s">
        <v>194</v>
      </c>
      <c r="E60" s="65" t="s">
        <v>36</v>
      </c>
      <c r="F60" s="59" t="s">
        <v>601</v>
      </c>
      <c r="G60" s="65"/>
      <c r="H60" s="66">
        <v>0</v>
      </c>
      <c r="I60" s="64">
        <v>0</v>
      </c>
      <c r="J60" s="64">
        <v>0</v>
      </c>
      <c r="N60" s="282"/>
      <c r="O60" s="282"/>
      <c r="P60" s="282"/>
      <c r="Q60" s="282"/>
      <c r="R60" s="283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</row>
    <row r="61" spans="1:31" ht="16.5" customHeight="1">
      <c r="A61" s="65" t="s">
        <v>602</v>
      </c>
      <c r="B61" s="260" t="s">
        <v>36</v>
      </c>
      <c r="C61" s="261"/>
      <c r="D61" s="65" t="s">
        <v>211</v>
      </c>
      <c r="E61" s="65" t="s">
        <v>35</v>
      </c>
      <c r="F61" s="59" t="s">
        <v>603</v>
      </c>
      <c r="G61" s="65"/>
      <c r="H61" s="66">
        <v>0</v>
      </c>
      <c r="I61" s="64">
        <v>0</v>
      </c>
      <c r="J61" s="64">
        <v>0</v>
      </c>
      <c r="N61" s="282"/>
      <c r="O61" s="282"/>
      <c r="P61" s="282"/>
      <c r="Q61" s="282"/>
      <c r="R61" s="283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</row>
    <row r="62" spans="1:31" ht="16.5" customHeight="1">
      <c r="A62" s="65" t="s">
        <v>604</v>
      </c>
      <c r="B62" s="279" t="s">
        <v>36</v>
      </c>
      <c r="C62" s="280"/>
      <c r="D62" s="68" t="s">
        <v>211</v>
      </c>
      <c r="E62" s="68" t="s">
        <v>36</v>
      </c>
      <c r="F62" s="63" t="s">
        <v>212</v>
      </c>
      <c r="G62" s="68"/>
      <c r="H62" s="69">
        <f>I62</f>
        <v>13000</v>
      </c>
      <c r="I62" s="74">
        <f>I63+I64</f>
        <v>13000</v>
      </c>
      <c r="J62" s="74">
        <v>0</v>
      </c>
      <c r="N62" s="282"/>
      <c r="O62" s="282"/>
      <c r="P62" s="282"/>
      <c r="Q62" s="282"/>
      <c r="R62" s="283"/>
      <c r="S62" s="282"/>
      <c r="T62" s="282"/>
      <c r="U62" s="282"/>
      <c r="V62" s="283"/>
      <c r="W62" s="282"/>
      <c r="X62" s="282"/>
      <c r="Y62" s="282"/>
      <c r="Z62" s="282"/>
      <c r="AA62" s="282"/>
      <c r="AB62" s="282"/>
      <c r="AC62" s="282"/>
      <c r="AD62" s="282"/>
      <c r="AE62" s="282"/>
    </row>
    <row r="63" spans="1:31" ht="16.5" customHeight="1">
      <c r="A63" s="65"/>
      <c r="B63" s="260"/>
      <c r="C63" s="261"/>
      <c r="D63" s="65"/>
      <c r="E63" s="65"/>
      <c r="F63" s="59" t="s">
        <v>558</v>
      </c>
      <c r="G63" s="65" t="s">
        <v>72</v>
      </c>
      <c r="H63" s="66">
        <v>0</v>
      </c>
      <c r="I63" s="64">
        <v>4000</v>
      </c>
      <c r="J63" s="64">
        <v>0</v>
      </c>
      <c r="N63" s="282"/>
      <c r="O63" s="282"/>
      <c r="P63" s="282"/>
      <c r="Q63" s="282"/>
      <c r="R63" s="283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</row>
    <row r="64" spans="1:31" ht="16.5" customHeight="1">
      <c r="A64" s="65"/>
      <c r="B64" s="260"/>
      <c r="C64" s="261"/>
      <c r="D64" s="65"/>
      <c r="E64" s="65"/>
      <c r="F64" s="59" t="s">
        <v>572</v>
      </c>
      <c r="G64" s="65" t="s">
        <v>113</v>
      </c>
      <c r="H64" s="66">
        <v>8800</v>
      </c>
      <c r="I64" s="64">
        <v>9000</v>
      </c>
      <c r="J64" s="64">
        <v>0</v>
      </c>
      <c r="N64" s="282"/>
      <c r="O64" s="282"/>
      <c r="P64" s="282"/>
      <c r="Q64" s="282"/>
      <c r="R64" s="283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</row>
    <row r="65" spans="1:31" ht="16.5" customHeight="1">
      <c r="A65" s="65" t="s">
        <v>605</v>
      </c>
      <c r="B65" s="260" t="s">
        <v>36</v>
      </c>
      <c r="C65" s="261"/>
      <c r="D65" s="65" t="s">
        <v>214</v>
      </c>
      <c r="E65" s="65" t="s">
        <v>35</v>
      </c>
      <c r="F65" s="59" t="s">
        <v>606</v>
      </c>
      <c r="G65" s="65"/>
      <c r="H65" s="66">
        <v>0</v>
      </c>
      <c r="I65" s="64">
        <v>0</v>
      </c>
      <c r="J65" s="64">
        <v>0</v>
      </c>
      <c r="N65" s="282"/>
      <c r="O65" s="282"/>
      <c r="P65" s="282"/>
      <c r="Q65" s="282"/>
      <c r="R65" s="283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</row>
    <row r="66" spans="1:31" ht="16.5" customHeight="1">
      <c r="A66" s="65" t="s">
        <v>607</v>
      </c>
      <c r="B66" s="260" t="s">
        <v>36</v>
      </c>
      <c r="C66" s="261"/>
      <c r="D66" s="65" t="s">
        <v>214</v>
      </c>
      <c r="E66" s="65" t="s">
        <v>36</v>
      </c>
      <c r="F66" s="59" t="s">
        <v>608</v>
      </c>
      <c r="G66" s="65"/>
      <c r="H66" s="66">
        <v>0</v>
      </c>
      <c r="I66" s="64">
        <v>0</v>
      </c>
      <c r="J66" s="64">
        <v>0</v>
      </c>
      <c r="N66" s="282"/>
      <c r="O66" s="282"/>
      <c r="P66" s="282"/>
      <c r="Q66" s="282"/>
      <c r="R66" s="283"/>
      <c r="S66" s="282"/>
      <c r="T66" s="282"/>
      <c r="U66" s="282"/>
      <c r="V66" s="283"/>
      <c r="W66" s="282"/>
      <c r="X66" s="282"/>
      <c r="Y66" s="282"/>
      <c r="Z66" s="282"/>
      <c r="AA66" s="282"/>
      <c r="AB66" s="282"/>
      <c r="AC66" s="282"/>
      <c r="AD66" s="282"/>
      <c r="AE66" s="282"/>
    </row>
    <row r="67" spans="1:31" ht="16.5" customHeight="1">
      <c r="A67" s="65" t="s">
        <v>609</v>
      </c>
      <c r="B67" s="260" t="s">
        <v>36</v>
      </c>
      <c r="C67" s="261"/>
      <c r="D67" s="65" t="s">
        <v>216</v>
      </c>
      <c r="E67" s="65" t="s">
        <v>35</v>
      </c>
      <c r="F67" s="59" t="s">
        <v>610</v>
      </c>
      <c r="G67" s="65"/>
      <c r="H67" s="66">
        <v>0</v>
      </c>
      <c r="I67" s="64">
        <v>0</v>
      </c>
      <c r="J67" s="64">
        <v>0</v>
      </c>
      <c r="N67" s="282"/>
      <c r="O67" s="282"/>
      <c r="P67" s="282"/>
      <c r="Q67" s="282"/>
      <c r="R67" s="283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</row>
    <row r="68" spans="1:31" ht="16.5" customHeight="1">
      <c r="A68" s="65" t="s">
        <v>611</v>
      </c>
      <c r="B68" s="260" t="s">
        <v>36</v>
      </c>
      <c r="C68" s="261"/>
      <c r="D68" s="65" t="s">
        <v>216</v>
      </c>
      <c r="E68" s="65" t="s">
        <v>36</v>
      </c>
      <c r="F68" s="59" t="s">
        <v>610</v>
      </c>
      <c r="G68" s="65"/>
      <c r="H68" s="66">
        <v>0</v>
      </c>
      <c r="I68" s="64">
        <v>0</v>
      </c>
      <c r="J68" s="64">
        <v>0</v>
      </c>
      <c r="N68" s="282"/>
      <c r="O68" s="282"/>
      <c r="P68" s="282"/>
      <c r="Q68" s="282"/>
      <c r="R68" s="283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</row>
    <row r="69" spans="1:31" ht="16.5" customHeight="1">
      <c r="A69" s="65" t="s">
        <v>612</v>
      </c>
      <c r="B69" s="260" t="s">
        <v>36</v>
      </c>
      <c r="C69" s="261"/>
      <c r="D69" s="65" t="s">
        <v>216</v>
      </c>
      <c r="E69" s="65" t="s">
        <v>36</v>
      </c>
      <c r="F69" s="59" t="s">
        <v>613</v>
      </c>
      <c r="G69" s="65"/>
      <c r="H69" s="66">
        <v>0</v>
      </c>
      <c r="I69" s="64">
        <v>0</v>
      </c>
      <c r="J69" s="64">
        <v>0</v>
      </c>
      <c r="N69" s="282"/>
      <c r="O69" s="282"/>
      <c r="P69" s="282"/>
      <c r="Q69" s="282"/>
      <c r="R69" s="283"/>
      <c r="S69" s="282"/>
      <c r="T69" s="282"/>
      <c r="U69" s="282"/>
      <c r="V69" s="287"/>
      <c r="W69" s="282"/>
      <c r="X69" s="282"/>
      <c r="Y69" s="282"/>
      <c r="Z69" s="282"/>
      <c r="AA69" s="282"/>
      <c r="AB69" s="282"/>
      <c r="AC69" s="282"/>
      <c r="AD69" s="282"/>
      <c r="AE69" s="282"/>
    </row>
    <row r="70" spans="1:31" ht="16.5" customHeight="1">
      <c r="A70" s="65" t="s">
        <v>614</v>
      </c>
      <c r="B70" s="260" t="s">
        <v>36</v>
      </c>
      <c r="C70" s="261"/>
      <c r="D70" s="65" t="s">
        <v>216</v>
      </c>
      <c r="E70" s="65" t="s">
        <v>36</v>
      </c>
      <c r="F70" s="59" t="s">
        <v>615</v>
      </c>
      <c r="G70" s="65"/>
      <c r="H70" s="66">
        <v>0</v>
      </c>
      <c r="I70" s="64">
        <v>0</v>
      </c>
      <c r="J70" s="64">
        <v>0</v>
      </c>
      <c r="N70" s="282"/>
      <c r="O70" s="282"/>
      <c r="P70" s="282"/>
      <c r="Q70" s="282"/>
      <c r="R70" s="283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</row>
    <row r="71" spans="1:31" ht="16.5" customHeight="1">
      <c r="A71" s="65" t="s">
        <v>616</v>
      </c>
      <c r="B71" s="260" t="s">
        <v>36</v>
      </c>
      <c r="C71" s="261"/>
      <c r="D71" s="65" t="s">
        <v>216</v>
      </c>
      <c r="E71" s="65" t="s">
        <v>36</v>
      </c>
      <c r="F71" s="59" t="s">
        <v>220</v>
      </c>
      <c r="G71" s="65"/>
      <c r="H71" s="66">
        <v>0</v>
      </c>
      <c r="I71" s="64">
        <v>0</v>
      </c>
      <c r="J71" s="64">
        <v>0</v>
      </c>
      <c r="N71" s="282"/>
      <c r="O71" s="282"/>
      <c r="P71" s="282"/>
      <c r="Q71" s="282"/>
      <c r="R71" s="283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</row>
    <row r="72" spans="1:31" ht="16.5" customHeight="1">
      <c r="A72" s="65" t="s">
        <v>617</v>
      </c>
      <c r="B72" s="260" t="s">
        <v>36</v>
      </c>
      <c r="C72" s="261"/>
      <c r="D72" s="65" t="s">
        <v>216</v>
      </c>
      <c r="E72" s="65" t="s">
        <v>36</v>
      </c>
      <c r="F72" s="59"/>
      <c r="G72" s="65"/>
      <c r="H72" s="66">
        <v>0</v>
      </c>
      <c r="I72" s="64">
        <v>0</v>
      </c>
      <c r="J72" s="64">
        <v>0</v>
      </c>
      <c r="N72" s="282"/>
      <c r="O72" s="282"/>
      <c r="P72" s="282"/>
      <c r="Q72" s="282"/>
      <c r="R72" s="283"/>
      <c r="S72" s="282"/>
      <c r="T72" s="282"/>
      <c r="U72" s="282"/>
      <c r="V72" s="283"/>
      <c r="W72" s="282"/>
      <c r="X72" s="282"/>
      <c r="Y72" s="282"/>
      <c r="Z72" s="282"/>
      <c r="AA72" s="282"/>
      <c r="AB72" s="282"/>
      <c r="AC72" s="282"/>
      <c r="AD72" s="282"/>
      <c r="AE72" s="282"/>
    </row>
    <row r="73" spans="1:31" ht="16.5" customHeight="1">
      <c r="A73" s="65" t="s">
        <v>618</v>
      </c>
      <c r="B73" s="260" t="s">
        <v>37</v>
      </c>
      <c r="C73" s="261"/>
      <c r="D73" s="65" t="s">
        <v>35</v>
      </c>
      <c r="E73" s="65" t="s">
        <v>35</v>
      </c>
      <c r="F73" s="59" t="s">
        <v>619</v>
      </c>
      <c r="G73" s="65"/>
      <c r="H73" s="66">
        <v>0</v>
      </c>
      <c r="I73" s="64">
        <v>0</v>
      </c>
      <c r="J73" s="64">
        <v>0</v>
      </c>
      <c r="N73" s="282"/>
      <c r="O73" s="282"/>
      <c r="P73" s="282"/>
      <c r="Q73" s="282"/>
      <c r="R73" s="283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</row>
    <row r="74" spans="1:31" ht="16.5" customHeight="1">
      <c r="A74" s="65" t="s">
        <v>620</v>
      </c>
      <c r="B74" s="260" t="s">
        <v>37</v>
      </c>
      <c r="C74" s="261"/>
      <c r="D74" s="65" t="s">
        <v>36</v>
      </c>
      <c r="E74" s="65" t="s">
        <v>35</v>
      </c>
      <c r="F74" s="59" t="s">
        <v>621</v>
      </c>
      <c r="G74" s="65"/>
      <c r="H74" s="66">
        <v>0</v>
      </c>
      <c r="I74" s="64">
        <v>0</v>
      </c>
      <c r="J74" s="64">
        <v>0</v>
      </c>
      <c r="N74" s="282"/>
      <c r="O74" s="282"/>
      <c r="P74" s="282"/>
      <c r="Q74" s="282"/>
      <c r="R74" s="283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</row>
    <row r="75" spans="1:31" ht="16.5" customHeight="1">
      <c r="A75" s="65" t="s">
        <v>622</v>
      </c>
      <c r="B75" s="260" t="s">
        <v>37</v>
      </c>
      <c r="C75" s="261"/>
      <c r="D75" s="65" t="s">
        <v>36</v>
      </c>
      <c r="E75" s="65" t="s">
        <v>36</v>
      </c>
      <c r="F75" s="59" t="s">
        <v>221</v>
      </c>
      <c r="G75" s="65"/>
      <c r="H75" s="66">
        <v>0</v>
      </c>
      <c r="I75" s="64">
        <v>0</v>
      </c>
      <c r="J75" s="64">
        <v>0</v>
      </c>
      <c r="N75" s="282"/>
      <c r="O75" s="282"/>
      <c r="P75" s="282"/>
      <c r="Q75" s="282"/>
      <c r="R75" s="283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</row>
    <row r="76" spans="1:31" ht="16.5" customHeight="1">
      <c r="A76" s="65" t="s">
        <v>623</v>
      </c>
      <c r="B76" s="260" t="s">
        <v>37</v>
      </c>
      <c r="C76" s="261"/>
      <c r="D76" s="65" t="s">
        <v>37</v>
      </c>
      <c r="E76" s="65" t="s">
        <v>35</v>
      </c>
      <c r="F76" s="59" t="s">
        <v>624</v>
      </c>
      <c r="G76" s="65"/>
      <c r="H76" s="66">
        <v>0</v>
      </c>
      <c r="I76" s="64">
        <v>0</v>
      </c>
      <c r="J76" s="64">
        <v>0</v>
      </c>
      <c r="N76" s="282"/>
      <c r="O76" s="282"/>
      <c r="P76" s="282"/>
      <c r="Q76" s="282"/>
      <c r="R76" s="283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</row>
    <row r="77" spans="1:31" ht="16.5" customHeight="1">
      <c r="A77" s="65" t="s">
        <v>625</v>
      </c>
      <c r="B77" s="260" t="s">
        <v>37</v>
      </c>
      <c r="C77" s="261"/>
      <c r="D77" s="65" t="s">
        <v>37</v>
      </c>
      <c r="E77" s="65" t="s">
        <v>36</v>
      </c>
      <c r="F77" s="59" t="s">
        <v>223</v>
      </c>
      <c r="G77" s="65"/>
      <c r="H77" s="66">
        <v>0</v>
      </c>
      <c r="I77" s="64">
        <v>0</v>
      </c>
      <c r="J77" s="64">
        <v>0</v>
      </c>
      <c r="N77" s="282"/>
      <c r="O77" s="282"/>
      <c r="P77" s="282"/>
      <c r="Q77" s="282"/>
      <c r="R77" s="283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</row>
    <row r="78" spans="1:31" ht="16.5" customHeight="1">
      <c r="A78" s="65" t="s">
        <v>626</v>
      </c>
      <c r="B78" s="260" t="s">
        <v>37</v>
      </c>
      <c r="C78" s="261"/>
      <c r="D78" s="65" t="s">
        <v>38</v>
      </c>
      <c r="E78" s="65" t="s">
        <v>35</v>
      </c>
      <c r="F78" s="59" t="s">
        <v>627</v>
      </c>
      <c r="G78" s="65"/>
      <c r="H78" s="66">
        <v>0</v>
      </c>
      <c r="I78" s="64">
        <v>0</v>
      </c>
      <c r="J78" s="64">
        <v>0</v>
      </c>
      <c r="N78" s="282"/>
      <c r="O78" s="282"/>
      <c r="P78" s="282"/>
      <c r="Q78" s="282"/>
      <c r="R78" s="283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</row>
    <row r="79" spans="1:31" ht="16.5" customHeight="1">
      <c r="A79" s="65" t="s">
        <v>628</v>
      </c>
      <c r="B79" s="260" t="s">
        <v>37</v>
      </c>
      <c r="C79" s="261"/>
      <c r="D79" s="65" t="s">
        <v>38</v>
      </c>
      <c r="E79" s="65" t="s">
        <v>36</v>
      </c>
      <c r="F79" s="59" t="s">
        <v>225</v>
      </c>
      <c r="G79" s="65"/>
      <c r="H79" s="66">
        <v>0</v>
      </c>
      <c r="I79" s="64">
        <v>0</v>
      </c>
      <c r="J79" s="64">
        <v>0</v>
      </c>
      <c r="N79" s="282"/>
      <c r="O79" s="282"/>
      <c r="P79" s="282"/>
      <c r="Q79" s="282"/>
      <c r="R79" s="283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</row>
    <row r="80" spans="1:31" ht="16.5" customHeight="1">
      <c r="A80" s="65" t="s">
        <v>629</v>
      </c>
      <c r="B80" s="260" t="s">
        <v>37</v>
      </c>
      <c r="C80" s="261"/>
      <c r="D80" s="65" t="s">
        <v>193</v>
      </c>
      <c r="E80" s="65" t="s">
        <v>35</v>
      </c>
      <c r="F80" s="59" t="s">
        <v>630</v>
      </c>
      <c r="G80" s="65"/>
      <c r="H80" s="66">
        <v>0</v>
      </c>
      <c r="I80" s="64">
        <v>0</v>
      </c>
      <c r="J80" s="64">
        <v>0</v>
      </c>
      <c r="N80" s="282"/>
      <c r="O80" s="282"/>
      <c r="P80" s="282"/>
      <c r="Q80" s="282"/>
      <c r="R80" s="283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</row>
    <row r="81" spans="1:31" ht="16.5" customHeight="1">
      <c r="A81" s="65" t="s">
        <v>631</v>
      </c>
      <c r="B81" s="260" t="s">
        <v>37</v>
      </c>
      <c r="C81" s="261"/>
      <c r="D81" s="65" t="s">
        <v>193</v>
      </c>
      <c r="E81" s="65" t="s">
        <v>36</v>
      </c>
      <c r="F81" s="59" t="s">
        <v>630</v>
      </c>
      <c r="G81" s="65"/>
      <c r="H81" s="66">
        <v>0</v>
      </c>
      <c r="I81" s="64">
        <v>0</v>
      </c>
      <c r="J81" s="64">
        <v>0</v>
      </c>
      <c r="N81" s="282"/>
      <c r="O81" s="282"/>
      <c r="P81" s="282"/>
      <c r="Q81" s="282"/>
      <c r="R81" s="283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</row>
    <row r="82" spans="1:31" ht="16.5" customHeight="1">
      <c r="A82" s="65" t="s">
        <v>632</v>
      </c>
      <c r="B82" s="260" t="s">
        <v>37</v>
      </c>
      <c r="C82" s="261"/>
      <c r="D82" s="65" t="s">
        <v>194</v>
      </c>
      <c r="E82" s="65" t="s">
        <v>35</v>
      </c>
      <c r="F82" s="59" t="s">
        <v>633</v>
      </c>
      <c r="G82" s="65"/>
      <c r="H82" s="66">
        <v>0</v>
      </c>
      <c r="I82" s="64">
        <v>0</v>
      </c>
      <c r="J82" s="64">
        <v>0</v>
      </c>
      <c r="N82" s="282"/>
      <c r="O82" s="282"/>
      <c r="P82" s="282"/>
      <c r="Q82" s="282"/>
      <c r="R82" s="283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</row>
    <row r="83" spans="1:31" ht="16.5" customHeight="1">
      <c r="A83" s="65" t="s">
        <v>634</v>
      </c>
      <c r="B83" s="260" t="s">
        <v>37</v>
      </c>
      <c r="C83" s="261"/>
      <c r="D83" s="65" t="s">
        <v>194</v>
      </c>
      <c r="E83" s="65" t="s">
        <v>36</v>
      </c>
      <c r="F83" s="59" t="s">
        <v>228</v>
      </c>
      <c r="G83" s="65"/>
      <c r="H83" s="66">
        <v>0</v>
      </c>
      <c r="I83" s="64">
        <v>0</v>
      </c>
      <c r="J83" s="64">
        <v>0</v>
      </c>
      <c r="N83" s="282"/>
      <c r="O83" s="282"/>
      <c r="P83" s="282"/>
      <c r="Q83" s="282"/>
      <c r="R83" s="283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</row>
    <row r="84" spans="1:31" ht="16.5" customHeight="1">
      <c r="A84" s="65" t="s">
        <v>635</v>
      </c>
      <c r="B84" s="260" t="s">
        <v>38</v>
      </c>
      <c r="C84" s="261"/>
      <c r="D84" s="65" t="s">
        <v>35</v>
      </c>
      <c r="E84" s="65" t="s">
        <v>35</v>
      </c>
      <c r="F84" s="59" t="s">
        <v>636</v>
      </c>
      <c r="G84" s="65"/>
      <c r="H84" s="66">
        <v>0</v>
      </c>
      <c r="I84" s="64">
        <v>0</v>
      </c>
      <c r="J84" s="64">
        <v>0</v>
      </c>
      <c r="N84" s="282"/>
      <c r="O84" s="282"/>
      <c r="P84" s="282"/>
      <c r="Q84" s="282"/>
      <c r="R84" s="283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</row>
    <row r="85" spans="1:31" ht="16.5" customHeight="1">
      <c r="A85" s="65" t="s">
        <v>637</v>
      </c>
      <c r="B85" s="260" t="s">
        <v>38</v>
      </c>
      <c r="C85" s="261"/>
      <c r="D85" s="65" t="s">
        <v>36</v>
      </c>
      <c r="E85" s="65" t="s">
        <v>35</v>
      </c>
      <c r="F85" s="59" t="s">
        <v>638</v>
      </c>
      <c r="G85" s="65"/>
      <c r="H85" s="66">
        <v>0</v>
      </c>
      <c r="I85" s="64">
        <v>0</v>
      </c>
      <c r="J85" s="64">
        <v>0</v>
      </c>
      <c r="N85" s="282"/>
      <c r="O85" s="282"/>
      <c r="P85" s="282"/>
      <c r="Q85" s="282"/>
      <c r="R85" s="283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</row>
    <row r="86" spans="1:31" ht="16.5" customHeight="1">
      <c r="A86" s="65" t="s">
        <v>639</v>
      </c>
      <c r="B86" s="260" t="s">
        <v>38</v>
      </c>
      <c r="C86" s="261"/>
      <c r="D86" s="65" t="s">
        <v>36</v>
      </c>
      <c r="E86" s="65" t="s">
        <v>36</v>
      </c>
      <c r="F86" s="59" t="s">
        <v>230</v>
      </c>
      <c r="G86" s="65"/>
      <c r="H86" s="66">
        <v>0</v>
      </c>
      <c r="I86" s="64">
        <v>0</v>
      </c>
      <c r="J86" s="64">
        <v>0</v>
      </c>
      <c r="N86" s="282"/>
      <c r="O86" s="282"/>
      <c r="P86" s="282"/>
      <c r="Q86" s="282"/>
      <c r="R86" s="283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</row>
    <row r="87" spans="1:31" ht="16.5" customHeight="1">
      <c r="A87" s="65" t="s">
        <v>640</v>
      </c>
      <c r="B87" s="260" t="s">
        <v>38</v>
      </c>
      <c r="C87" s="261"/>
      <c r="D87" s="65" t="s">
        <v>36</v>
      </c>
      <c r="E87" s="65" t="s">
        <v>37</v>
      </c>
      <c r="F87" s="59" t="s">
        <v>231</v>
      </c>
      <c r="G87" s="65"/>
      <c r="H87" s="66">
        <v>0</v>
      </c>
      <c r="I87" s="64">
        <v>0</v>
      </c>
      <c r="J87" s="64">
        <v>0</v>
      </c>
      <c r="N87" s="282"/>
      <c r="O87" s="282"/>
      <c r="P87" s="282"/>
      <c r="Q87" s="282"/>
      <c r="R87" s="283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</row>
    <row r="88" spans="1:31" ht="16.5" customHeight="1">
      <c r="A88" s="65" t="s">
        <v>641</v>
      </c>
      <c r="B88" s="260" t="s">
        <v>38</v>
      </c>
      <c r="C88" s="261"/>
      <c r="D88" s="65" t="s">
        <v>36</v>
      </c>
      <c r="E88" s="65" t="s">
        <v>38</v>
      </c>
      <c r="F88" s="59" t="s">
        <v>232</v>
      </c>
      <c r="G88" s="65"/>
      <c r="H88" s="66">
        <v>0</v>
      </c>
      <c r="I88" s="64">
        <v>0</v>
      </c>
      <c r="J88" s="64">
        <v>0</v>
      </c>
      <c r="N88" s="282"/>
      <c r="O88" s="282"/>
      <c r="P88" s="282"/>
      <c r="Q88" s="282"/>
      <c r="R88" s="283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</row>
    <row r="89" spans="1:31" ht="16.5" customHeight="1">
      <c r="A89" s="65" t="s">
        <v>642</v>
      </c>
      <c r="B89" s="260" t="s">
        <v>38</v>
      </c>
      <c r="C89" s="261"/>
      <c r="D89" s="65" t="s">
        <v>37</v>
      </c>
      <c r="E89" s="65" t="s">
        <v>35</v>
      </c>
      <c r="F89" s="59" t="s">
        <v>643</v>
      </c>
      <c r="G89" s="65"/>
      <c r="H89" s="66">
        <v>0</v>
      </c>
      <c r="I89" s="64">
        <v>0</v>
      </c>
      <c r="J89" s="64">
        <v>0</v>
      </c>
      <c r="N89" s="282"/>
      <c r="O89" s="282"/>
      <c r="P89" s="282"/>
      <c r="Q89" s="282"/>
      <c r="R89" s="283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</row>
    <row r="90" spans="1:31" ht="16.5" customHeight="1">
      <c r="A90" s="65" t="s">
        <v>644</v>
      </c>
      <c r="B90" s="260" t="s">
        <v>38</v>
      </c>
      <c r="C90" s="261"/>
      <c r="D90" s="65" t="s">
        <v>37</v>
      </c>
      <c r="E90" s="65" t="s">
        <v>36</v>
      </c>
      <c r="F90" s="59" t="s">
        <v>233</v>
      </c>
      <c r="G90" s="65"/>
      <c r="H90" s="66">
        <v>0</v>
      </c>
      <c r="I90" s="64">
        <v>0</v>
      </c>
      <c r="J90" s="64">
        <v>0</v>
      </c>
      <c r="N90" s="282"/>
      <c r="O90" s="282"/>
      <c r="P90" s="282"/>
      <c r="Q90" s="282"/>
      <c r="R90" s="283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</row>
    <row r="91" spans="1:31" ht="16.5" customHeight="1">
      <c r="A91" s="65" t="s">
        <v>645</v>
      </c>
      <c r="B91" s="260" t="s">
        <v>38</v>
      </c>
      <c r="C91" s="261"/>
      <c r="D91" s="65" t="s">
        <v>38</v>
      </c>
      <c r="E91" s="65" t="s">
        <v>35</v>
      </c>
      <c r="F91" s="59" t="s">
        <v>646</v>
      </c>
      <c r="G91" s="65"/>
      <c r="H91" s="66">
        <v>0</v>
      </c>
      <c r="I91" s="64">
        <v>0</v>
      </c>
      <c r="J91" s="64">
        <v>0</v>
      </c>
      <c r="N91" s="282"/>
      <c r="O91" s="282"/>
      <c r="P91" s="282"/>
      <c r="Q91" s="282"/>
      <c r="R91" s="283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</row>
    <row r="92" spans="1:31" ht="16.5" customHeight="1">
      <c r="A92" s="65" t="s">
        <v>647</v>
      </c>
      <c r="B92" s="260" t="s">
        <v>38</v>
      </c>
      <c r="C92" s="261"/>
      <c r="D92" s="65" t="s">
        <v>38</v>
      </c>
      <c r="E92" s="65" t="s">
        <v>36</v>
      </c>
      <c r="F92" s="59" t="s">
        <v>648</v>
      </c>
      <c r="G92" s="65"/>
      <c r="H92" s="66">
        <v>0</v>
      </c>
      <c r="I92" s="64">
        <v>0</v>
      </c>
      <c r="J92" s="64">
        <v>0</v>
      </c>
      <c r="N92" s="282"/>
      <c r="O92" s="282"/>
      <c r="P92" s="282"/>
      <c r="Q92" s="282"/>
      <c r="R92" s="283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</row>
    <row r="93" spans="1:31" ht="16.5" customHeight="1">
      <c r="A93" s="65" t="s">
        <v>649</v>
      </c>
      <c r="B93" s="260" t="s">
        <v>38</v>
      </c>
      <c r="C93" s="261"/>
      <c r="D93" s="65" t="s">
        <v>38</v>
      </c>
      <c r="E93" s="65" t="s">
        <v>37</v>
      </c>
      <c r="F93" s="59" t="s">
        <v>237</v>
      </c>
      <c r="G93" s="65"/>
      <c r="H93" s="66">
        <v>0</v>
      </c>
      <c r="I93" s="64">
        <v>0</v>
      </c>
      <c r="J93" s="64">
        <v>0</v>
      </c>
      <c r="N93" s="282"/>
      <c r="O93" s="282"/>
      <c r="P93" s="282"/>
      <c r="Q93" s="282"/>
      <c r="R93" s="283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</row>
    <row r="94" spans="1:31" ht="16.5" customHeight="1">
      <c r="A94" s="65" t="s">
        <v>650</v>
      </c>
      <c r="B94" s="260" t="s">
        <v>38</v>
      </c>
      <c r="C94" s="261"/>
      <c r="D94" s="65" t="s">
        <v>193</v>
      </c>
      <c r="E94" s="65" t="s">
        <v>35</v>
      </c>
      <c r="F94" s="59" t="s">
        <v>651</v>
      </c>
      <c r="G94" s="65"/>
      <c r="H94" s="66">
        <v>0</v>
      </c>
      <c r="I94" s="64">
        <v>0</v>
      </c>
      <c r="J94" s="64">
        <v>0</v>
      </c>
      <c r="N94" s="282"/>
      <c r="O94" s="282"/>
      <c r="P94" s="282"/>
      <c r="Q94" s="282"/>
      <c r="R94" s="283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</row>
    <row r="95" spans="1:31" ht="16.5" customHeight="1">
      <c r="A95" s="65" t="s">
        <v>652</v>
      </c>
      <c r="B95" s="260" t="s">
        <v>38</v>
      </c>
      <c r="C95" s="261"/>
      <c r="D95" s="65" t="s">
        <v>193</v>
      </c>
      <c r="E95" s="65" t="s">
        <v>36</v>
      </c>
      <c r="F95" s="59" t="s">
        <v>238</v>
      </c>
      <c r="G95" s="65"/>
      <c r="H95" s="66">
        <v>0</v>
      </c>
      <c r="I95" s="64">
        <v>0</v>
      </c>
      <c r="J95" s="64">
        <v>0</v>
      </c>
      <c r="N95" s="282"/>
      <c r="O95" s="282"/>
      <c r="P95" s="282"/>
      <c r="Q95" s="282"/>
      <c r="R95" s="283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</row>
    <row r="96" spans="1:31" ht="16.5" customHeight="1">
      <c r="A96" s="65" t="s">
        <v>653</v>
      </c>
      <c r="B96" s="260" t="s">
        <v>38</v>
      </c>
      <c r="C96" s="261"/>
      <c r="D96" s="65" t="s">
        <v>194</v>
      </c>
      <c r="E96" s="65" t="s">
        <v>35</v>
      </c>
      <c r="F96" s="59" t="s">
        <v>654</v>
      </c>
      <c r="G96" s="65"/>
      <c r="H96" s="66">
        <v>0</v>
      </c>
      <c r="I96" s="64">
        <v>0</v>
      </c>
      <c r="J96" s="64">
        <v>0</v>
      </c>
      <c r="N96" s="282"/>
      <c r="O96" s="282"/>
      <c r="P96" s="282"/>
      <c r="Q96" s="282"/>
      <c r="R96" s="283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</row>
    <row r="97" spans="1:31" ht="16.5" customHeight="1">
      <c r="A97" s="65" t="s">
        <v>655</v>
      </c>
      <c r="B97" s="260" t="s">
        <v>38</v>
      </c>
      <c r="C97" s="261"/>
      <c r="D97" s="65" t="s">
        <v>194</v>
      </c>
      <c r="E97" s="65" t="s">
        <v>36</v>
      </c>
      <c r="F97" s="59" t="s">
        <v>239</v>
      </c>
      <c r="G97" s="65"/>
      <c r="H97" s="66">
        <v>0</v>
      </c>
      <c r="I97" s="64">
        <v>0</v>
      </c>
      <c r="J97" s="64">
        <v>0</v>
      </c>
      <c r="N97" s="282"/>
      <c r="O97" s="282"/>
      <c r="P97" s="282"/>
      <c r="Q97" s="282"/>
      <c r="R97" s="283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</row>
    <row r="98" spans="1:31" ht="16.5" customHeight="1">
      <c r="A98" s="65" t="s">
        <v>656</v>
      </c>
      <c r="B98" s="260" t="s">
        <v>38</v>
      </c>
      <c r="C98" s="261"/>
      <c r="D98" s="65" t="s">
        <v>211</v>
      </c>
      <c r="E98" s="65" t="s">
        <v>35</v>
      </c>
      <c r="F98" s="59" t="s">
        <v>657</v>
      </c>
      <c r="G98" s="65"/>
      <c r="H98" s="66">
        <v>0</v>
      </c>
      <c r="I98" s="64">
        <v>0</v>
      </c>
      <c r="J98" s="64">
        <v>0</v>
      </c>
      <c r="N98" s="282"/>
      <c r="O98" s="282"/>
      <c r="P98" s="282"/>
      <c r="Q98" s="282"/>
      <c r="R98" s="283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</row>
    <row r="99" spans="1:31" ht="16.5" customHeight="1">
      <c r="A99" s="65" t="s">
        <v>658</v>
      </c>
      <c r="B99" s="260" t="s">
        <v>38</v>
      </c>
      <c r="C99" s="261"/>
      <c r="D99" s="65" t="s">
        <v>211</v>
      </c>
      <c r="E99" s="65" t="s">
        <v>36</v>
      </c>
      <c r="F99" s="59" t="s">
        <v>659</v>
      </c>
      <c r="G99" s="65"/>
      <c r="H99" s="66">
        <v>0</v>
      </c>
      <c r="I99" s="64">
        <v>0</v>
      </c>
      <c r="J99" s="64">
        <v>0</v>
      </c>
      <c r="N99" s="282"/>
      <c r="O99" s="282"/>
      <c r="P99" s="282"/>
      <c r="Q99" s="282"/>
      <c r="R99" s="283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</row>
    <row r="100" spans="1:31" ht="16.5" customHeight="1">
      <c r="A100" s="65" t="s">
        <v>660</v>
      </c>
      <c r="B100" s="260" t="s">
        <v>38</v>
      </c>
      <c r="C100" s="261"/>
      <c r="D100" s="65" t="s">
        <v>214</v>
      </c>
      <c r="E100" s="65" t="s">
        <v>35</v>
      </c>
      <c r="F100" s="59" t="s">
        <v>661</v>
      </c>
      <c r="G100" s="65"/>
      <c r="H100" s="66">
        <v>0</v>
      </c>
      <c r="I100" s="64">
        <v>0</v>
      </c>
      <c r="J100" s="64">
        <v>0</v>
      </c>
      <c r="N100" s="282"/>
      <c r="O100" s="282"/>
      <c r="P100" s="282"/>
      <c r="Q100" s="282"/>
      <c r="R100" s="283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</row>
    <row r="101" spans="1:31" ht="16.5" customHeight="1">
      <c r="A101" s="65" t="s">
        <v>662</v>
      </c>
      <c r="B101" s="260" t="s">
        <v>38</v>
      </c>
      <c r="C101" s="261"/>
      <c r="D101" s="65" t="s">
        <v>214</v>
      </c>
      <c r="E101" s="65" t="s">
        <v>36</v>
      </c>
      <c r="F101" s="59" t="s">
        <v>243</v>
      </c>
      <c r="G101" s="65"/>
      <c r="H101" s="66">
        <v>0</v>
      </c>
      <c r="I101" s="64">
        <v>0</v>
      </c>
      <c r="J101" s="64">
        <v>0</v>
      </c>
      <c r="N101" s="282"/>
      <c r="O101" s="282"/>
      <c r="P101" s="282"/>
      <c r="Q101" s="282"/>
      <c r="R101" s="283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</row>
    <row r="102" spans="1:31" ht="16.5" customHeight="1">
      <c r="A102" s="65" t="s">
        <v>663</v>
      </c>
      <c r="B102" s="279" t="s">
        <v>193</v>
      </c>
      <c r="C102" s="280"/>
      <c r="D102" s="68" t="s">
        <v>35</v>
      </c>
      <c r="E102" s="68" t="s">
        <v>35</v>
      </c>
      <c r="F102" s="63" t="s">
        <v>664</v>
      </c>
      <c r="G102" s="68"/>
      <c r="H102" s="69">
        <f>H112+H130</f>
        <v>1068852.8999999999</v>
      </c>
      <c r="I102" s="74">
        <f>I130+I112</f>
        <v>83000</v>
      </c>
      <c r="J102" s="74">
        <f>J121+J130</f>
        <v>985852.89999999991</v>
      </c>
      <c r="N102" s="282"/>
      <c r="O102" s="282"/>
      <c r="P102" s="282"/>
      <c r="Q102" s="282"/>
      <c r="R102" s="283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</row>
    <row r="103" spans="1:31" ht="16.5" customHeight="1">
      <c r="A103" s="65" t="s">
        <v>665</v>
      </c>
      <c r="B103" s="260" t="s">
        <v>193</v>
      </c>
      <c r="C103" s="261"/>
      <c r="D103" s="65" t="s">
        <v>36</v>
      </c>
      <c r="E103" s="65" t="s">
        <v>35</v>
      </c>
      <c r="F103" s="59" t="s">
        <v>666</v>
      </c>
      <c r="G103" s="65"/>
      <c r="H103" s="66">
        <v>0</v>
      </c>
      <c r="I103" s="64">
        <v>0</v>
      </c>
      <c r="J103" s="64">
        <v>0</v>
      </c>
      <c r="N103" s="282"/>
      <c r="O103" s="282"/>
      <c r="P103" s="282"/>
      <c r="Q103" s="282"/>
      <c r="R103" s="283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</row>
    <row r="104" spans="1:31" ht="16.5" customHeight="1">
      <c r="A104" s="65" t="s">
        <v>667</v>
      </c>
      <c r="B104" s="260" t="s">
        <v>193</v>
      </c>
      <c r="C104" s="261"/>
      <c r="D104" s="65" t="s">
        <v>36</v>
      </c>
      <c r="E104" s="65" t="s">
        <v>36</v>
      </c>
      <c r="F104" s="59" t="s">
        <v>668</v>
      </c>
      <c r="G104" s="65"/>
      <c r="H104" s="66">
        <v>0</v>
      </c>
      <c r="I104" s="64">
        <v>0</v>
      </c>
      <c r="J104" s="64">
        <v>0</v>
      </c>
      <c r="N104" s="282"/>
      <c r="O104" s="282"/>
      <c r="P104" s="282"/>
      <c r="Q104" s="282"/>
      <c r="R104" s="283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</row>
    <row r="105" spans="1:31" ht="16.5" customHeight="1">
      <c r="A105" s="65" t="s">
        <v>669</v>
      </c>
      <c r="B105" s="260" t="s">
        <v>193</v>
      </c>
      <c r="C105" s="261"/>
      <c r="D105" s="65" t="s">
        <v>36</v>
      </c>
      <c r="E105" s="65" t="s">
        <v>37</v>
      </c>
      <c r="F105" s="59" t="s">
        <v>670</v>
      </c>
      <c r="G105" s="65"/>
      <c r="H105" s="66">
        <v>0</v>
      </c>
      <c r="I105" s="64">
        <v>0</v>
      </c>
      <c r="J105" s="64">
        <v>0</v>
      </c>
      <c r="N105" s="282"/>
      <c r="O105" s="282"/>
      <c r="P105" s="282"/>
      <c r="Q105" s="282"/>
      <c r="R105" s="283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</row>
    <row r="106" spans="1:31" ht="16.5" customHeight="1">
      <c r="A106" s="65" t="s">
        <v>671</v>
      </c>
      <c r="B106" s="260" t="s">
        <v>193</v>
      </c>
      <c r="C106" s="261"/>
      <c r="D106" s="65" t="s">
        <v>37</v>
      </c>
      <c r="E106" s="65" t="s">
        <v>35</v>
      </c>
      <c r="F106" s="59" t="s">
        <v>672</v>
      </c>
      <c r="G106" s="65"/>
      <c r="H106" s="66">
        <v>0</v>
      </c>
      <c r="I106" s="64">
        <v>0</v>
      </c>
      <c r="J106" s="64">
        <v>0</v>
      </c>
      <c r="N106" s="282"/>
      <c r="O106" s="282"/>
      <c r="P106" s="282"/>
      <c r="Q106" s="282"/>
      <c r="R106" s="283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</row>
    <row r="107" spans="1:31" ht="16.5" customHeight="1">
      <c r="A107" s="65" t="s">
        <v>673</v>
      </c>
      <c r="B107" s="260" t="s">
        <v>193</v>
      </c>
      <c r="C107" s="261"/>
      <c r="D107" s="65" t="s">
        <v>37</v>
      </c>
      <c r="E107" s="65" t="s">
        <v>36</v>
      </c>
      <c r="F107" s="59" t="s">
        <v>674</v>
      </c>
      <c r="G107" s="65"/>
      <c r="H107" s="66">
        <v>0</v>
      </c>
      <c r="I107" s="64">
        <v>0</v>
      </c>
      <c r="J107" s="64">
        <v>0</v>
      </c>
      <c r="N107" s="282"/>
      <c r="O107" s="282"/>
      <c r="P107" s="282"/>
      <c r="Q107" s="282"/>
      <c r="R107" s="283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</row>
    <row r="108" spans="1:31" ht="16.5" customHeight="1">
      <c r="A108" s="65"/>
      <c r="B108" s="260"/>
      <c r="C108" s="261"/>
      <c r="D108" s="65"/>
      <c r="E108" s="65"/>
      <c r="F108" s="59" t="s">
        <v>526</v>
      </c>
      <c r="G108" s="65"/>
      <c r="H108" s="66">
        <v>0</v>
      </c>
      <c r="I108" s="64">
        <v>0</v>
      </c>
      <c r="J108" s="64">
        <v>0</v>
      </c>
      <c r="N108" s="282"/>
      <c r="O108" s="282"/>
      <c r="P108" s="282"/>
      <c r="Q108" s="282"/>
      <c r="R108" s="283"/>
      <c r="S108" s="282"/>
      <c r="T108" s="282"/>
      <c r="U108" s="282"/>
      <c r="V108" s="282"/>
      <c r="W108" s="282"/>
      <c r="X108" s="282"/>
      <c r="Y108" s="282"/>
      <c r="Z108" s="216"/>
      <c r="AA108" s="217"/>
      <c r="AB108" s="282"/>
      <c r="AC108" s="282"/>
      <c r="AD108" s="282"/>
      <c r="AE108" s="282"/>
    </row>
    <row r="109" spans="1:31" ht="16.5" customHeight="1">
      <c r="A109" s="65"/>
      <c r="B109" s="260"/>
      <c r="C109" s="261"/>
      <c r="D109" s="65"/>
      <c r="E109" s="65"/>
      <c r="F109" s="59" t="s">
        <v>528</v>
      </c>
      <c r="G109" s="65"/>
      <c r="H109" s="66">
        <v>0</v>
      </c>
      <c r="I109" s="64">
        <v>0</v>
      </c>
      <c r="J109" s="64">
        <v>0</v>
      </c>
      <c r="N109" s="282"/>
      <c r="O109" s="282"/>
      <c r="P109" s="282"/>
      <c r="Q109" s="282"/>
      <c r="R109" s="283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</row>
    <row r="110" spans="1:31" ht="16.5" customHeight="1">
      <c r="A110" s="65" t="s">
        <v>675</v>
      </c>
      <c r="B110" s="260" t="s">
        <v>193</v>
      </c>
      <c r="C110" s="261"/>
      <c r="D110" s="65" t="s">
        <v>37</v>
      </c>
      <c r="E110" s="65" t="s">
        <v>37</v>
      </c>
      <c r="F110" s="59" t="s">
        <v>676</v>
      </c>
      <c r="G110" s="65"/>
      <c r="H110" s="66">
        <v>0</v>
      </c>
      <c r="I110" s="64">
        <v>0</v>
      </c>
      <c r="J110" s="64">
        <v>0</v>
      </c>
      <c r="N110" s="282"/>
      <c r="O110" s="282"/>
      <c r="P110" s="282"/>
      <c r="Q110" s="282"/>
      <c r="R110" s="283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</row>
    <row r="111" spans="1:31" ht="16.5" customHeight="1">
      <c r="A111" s="65" t="s">
        <v>677</v>
      </c>
      <c r="B111" s="260" t="s">
        <v>193</v>
      </c>
      <c r="C111" s="261"/>
      <c r="D111" s="65" t="s">
        <v>37</v>
      </c>
      <c r="E111" s="65" t="s">
        <v>38</v>
      </c>
      <c r="F111" s="59" t="s">
        <v>250</v>
      </c>
      <c r="G111" s="65"/>
      <c r="H111" s="66">
        <v>0</v>
      </c>
      <c r="I111" s="64">
        <v>0</v>
      </c>
      <c r="J111" s="64">
        <v>0</v>
      </c>
      <c r="N111" s="282"/>
      <c r="O111" s="282"/>
      <c r="P111" s="282"/>
      <c r="Q111" s="282"/>
      <c r="R111" s="283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</row>
    <row r="112" spans="1:31" s="207" customFormat="1" ht="16.5" customHeight="1">
      <c r="A112" s="68" t="s">
        <v>678</v>
      </c>
      <c r="B112" s="279" t="s">
        <v>193</v>
      </c>
      <c r="C112" s="280"/>
      <c r="D112" s="68" t="s">
        <v>37</v>
      </c>
      <c r="E112" s="68" t="s">
        <v>193</v>
      </c>
      <c r="F112" s="63" t="s">
        <v>251</v>
      </c>
      <c r="G112" s="68"/>
      <c r="H112" s="69">
        <f>H113+H114+H115</f>
        <v>0</v>
      </c>
      <c r="I112" s="69">
        <f>I113+I114+I115</f>
        <v>0</v>
      </c>
      <c r="J112" s="74"/>
      <c r="N112" s="291"/>
      <c r="O112" s="291"/>
      <c r="P112" s="291"/>
      <c r="Q112" s="291"/>
      <c r="R112" s="292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</row>
    <row r="113" spans="1:31" s="67" customFormat="1" ht="31.5" customHeight="1">
      <c r="A113" s="65"/>
      <c r="B113" s="205"/>
      <c r="C113" s="206"/>
      <c r="D113" s="65"/>
      <c r="E113" s="65"/>
      <c r="F113" s="59" t="s">
        <v>1176</v>
      </c>
      <c r="G113" s="65">
        <v>4251</v>
      </c>
      <c r="H113" s="66"/>
      <c r="I113" s="64"/>
      <c r="J113" s="64"/>
      <c r="N113" s="282"/>
      <c r="O113" s="282"/>
      <c r="P113" s="282"/>
      <c r="Q113" s="282"/>
      <c r="R113" s="283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</row>
    <row r="114" spans="1:31" s="67" customFormat="1" ht="31.5" customHeight="1">
      <c r="A114" s="65"/>
      <c r="B114" s="214"/>
      <c r="C114" s="215"/>
      <c r="D114" s="65"/>
      <c r="E114" s="65"/>
      <c r="F114" s="59"/>
      <c r="G114" s="65">
        <v>4269</v>
      </c>
      <c r="H114" s="66"/>
      <c r="I114" s="64"/>
      <c r="J114" s="64"/>
      <c r="N114" s="282"/>
      <c r="O114" s="282"/>
      <c r="P114" s="282"/>
      <c r="Q114" s="282"/>
      <c r="R114" s="283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</row>
    <row r="115" spans="1:31" s="67" customFormat="1" ht="31.5" customHeight="1">
      <c r="A115" s="65"/>
      <c r="B115" s="212"/>
      <c r="C115" s="213"/>
      <c r="D115" s="65"/>
      <c r="E115" s="65"/>
      <c r="F115" s="59" t="s">
        <v>558</v>
      </c>
      <c r="G115" s="65" t="s">
        <v>72</v>
      </c>
      <c r="H115" s="66"/>
      <c r="I115" s="64"/>
      <c r="J115" s="64"/>
      <c r="N115" s="282"/>
      <c r="O115" s="282"/>
      <c r="P115" s="282"/>
      <c r="Q115" s="282"/>
      <c r="R115" s="283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</row>
    <row r="116" spans="1:31" ht="31.5" customHeight="1">
      <c r="A116" s="65" t="s">
        <v>679</v>
      </c>
      <c r="B116" s="260" t="s">
        <v>193</v>
      </c>
      <c r="C116" s="261"/>
      <c r="D116" s="65" t="s">
        <v>38</v>
      </c>
      <c r="E116" s="65" t="s">
        <v>35</v>
      </c>
      <c r="F116" s="59" t="s">
        <v>680</v>
      </c>
      <c r="G116" s="65"/>
      <c r="H116" s="66"/>
      <c r="I116" s="64"/>
      <c r="J116" s="64"/>
      <c r="N116" s="282"/>
      <c r="O116" s="282"/>
      <c r="P116" s="282"/>
      <c r="Q116" s="282"/>
      <c r="R116" s="283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</row>
    <row r="117" spans="1:31" ht="16.5" customHeight="1">
      <c r="A117" s="65" t="s">
        <v>681</v>
      </c>
      <c r="B117" s="260" t="s">
        <v>193</v>
      </c>
      <c r="C117" s="261"/>
      <c r="D117" s="65" t="s">
        <v>38</v>
      </c>
      <c r="E117" s="65" t="s">
        <v>36</v>
      </c>
      <c r="F117" s="59" t="s">
        <v>682</v>
      </c>
      <c r="G117" s="65"/>
      <c r="H117" s="66"/>
      <c r="I117" s="64"/>
      <c r="J117" s="64"/>
      <c r="N117" s="282"/>
      <c r="O117" s="282"/>
      <c r="P117" s="282"/>
      <c r="Q117" s="282"/>
      <c r="R117" s="283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</row>
    <row r="118" spans="1:31" ht="16.5" customHeight="1">
      <c r="A118" s="65" t="s">
        <v>683</v>
      </c>
      <c r="B118" s="260" t="s">
        <v>193</v>
      </c>
      <c r="C118" s="261"/>
      <c r="D118" s="65" t="s">
        <v>38</v>
      </c>
      <c r="E118" s="65" t="s">
        <v>37</v>
      </c>
      <c r="F118" s="59" t="s">
        <v>684</v>
      </c>
      <c r="G118" s="65"/>
      <c r="H118" s="66"/>
      <c r="I118" s="64"/>
      <c r="J118" s="64"/>
      <c r="N118" s="282"/>
      <c r="O118" s="282"/>
      <c r="P118" s="282"/>
      <c r="Q118" s="282"/>
      <c r="R118" s="283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</row>
    <row r="119" spans="1:31" ht="16.5" customHeight="1">
      <c r="A119" s="65" t="s">
        <v>685</v>
      </c>
      <c r="B119" s="260" t="s">
        <v>193</v>
      </c>
      <c r="C119" s="261"/>
      <c r="D119" s="65" t="s">
        <v>38</v>
      </c>
      <c r="E119" s="65" t="s">
        <v>38</v>
      </c>
      <c r="F119" s="59" t="s">
        <v>255</v>
      </c>
      <c r="G119" s="65"/>
      <c r="H119" s="66"/>
      <c r="I119" s="64"/>
      <c r="J119" s="64"/>
      <c r="N119" s="282"/>
      <c r="O119" s="282"/>
      <c r="P119" s="282"/>
      <c r="Q119" s="282"/>
      <c r="R119" s="283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</row>
    <row r="120" spans="1:31" ht="16.5" customHeight="1">
      <c r="A120" s="65" t="s">
        <v>686</v>
      </c>
      <c r="B120" s="260" t="s">
        <v>193</v>
      </c>
      <c r="C120" s="261"/>
      <c r="D120" s="65" t="s">
        <v>38</v>
      </c>
      <c r="E120" s="65" t="s">
        <v>193</v>
      </c>
      <c r="F120" s="59" t="s">
        <v>256</v>
      </c>
      <c r="G120" s="65"/>
      <c r="H120" s="66"/>
      <c r="I120" s="64"/>
      <c r="J120" s="64"/>
      <c r="N120" s="282"/>
      <c r="O120" s="282"/>
      <c r="P120" s="282"/>
      <c r="Q120" s="282"/>
      <c r="R120" s="283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</row>
    <row r="121" spans="1:31" ht="16.5" customHeight="1">
      <c r="A121" s="65" t="s">
        <v>687</v>
      </c>
      <c r="B121" s="260" t="s">
        <v>193</v>
      </c>
      <c r="C121" s="261"/>
      <c r="D121" s="65" t="s">
        <v>38</v>
      </c>
      <c r="E121" s="65" t="s">
        <v>194</v>
      </c>
      <c r="F121" s="59" t="s">
        <v>688</v>
      </c>
      <c r="G121" s="65"/>
      <c r="H121" s="66"/>
      <c r="I121" s="64"/>
      <c r="J121" s="64"/>
      <c r="N121" s="282"/>
      <c r="O121" s="282"/>
      <c r="P121" s="282"/>
      <c r="Q121" s="282"/>
      <c r="R121" s="283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</row>
    <row r="122" spans="1:31" s="67" customFormat="1" ht="16.5" customHeight="1">
      <c r="A122" s="65"/>
      <c r="B122" s="210"/>
      <c r="C122" s="211"/>
      <c r="D122" s="65"/>
      <c r="E122" s="65"/>
      <c r="F122" s="59" t="s">
        <v>700</v>
      </c>
      <c r="G122" s="65" t="s">
        <v>122</v>
      </c>
      <c r="H122" s="66"/>
      <c r="I122" s="64"/>
      <c r="J122" s="64"/>
      <c r="N122" s="282"/>
      <c r="O122" s="282"/>
      <c r="P122" s="282"/>
      <c r="Q122" s="282"/>
      <c r="R122" s="283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</row>
    <row r="123" spans="1:31" s="67" customFormat="1" ht="16.5" customHeight="1">
      <c r="A123" s="65"/>
      <c r="B123" s="210"/>
      <c r="C123" s="211"/>
      <c r="D123" s="65"/>
      <c r="E123" s="65"/>
      <c r="F123" s="59"/>
      <c r="G123" s="65">
        <v>5134</v>
      </c>
      <c r="H123" s="66"/>
      <c r="I123" s="64"/>
      <c r="J123" s="64"/>
      <c r="N123" s="282"/>
      <c r="O123" s="282"/>
      <c r="P123" s="282"/>
      <c r="Q123" s="282"/>
      <c r="R123" s="283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</row>
    <row r="124" spans="1:31" s="67" customFormat="1" ht="16.5" customHeight="1">
      <c r="A124" s="65"/>
      <c r="B124" s="214"/>
      <c r="C124" s="215"/>
      <c r="D124" s="65"/>
      <c r="E124" s="65"/>
      <c r="F124" s="59"/>
      <c r="G124" s="65">
        <v>5511</v>
      </c>
      <c r="H124" s="66"/>
      <c r="I124" s="64"/>
      <c r="J124" s="64"/>
      <c r="N124" s="282"/>
      <c r="O124" s="282"/>
      <c r="P124" s="282"/>
      <c r="Q124" s="282"/>
      <c r="R124" s="283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</row>
    <row r="125" spans="1:31" ht="16.5" customHeight="1">
      <c r="A125" s="65" t="s">
        <v>689</v>
      </c>
      <c r="B125" s="260" t="s">
        <v>193</v>
      </c>
      <c r="C125" s="261"/>
      <c r="D125" s="65" t="s">
        <v>38</v>
      </c>
      <c r="E125" s="65" t="s">
        <v>211</v>
      </c>
      <c r="F125" s="59" t="s">
        <v>258</v>
      </c>
      <c r="G125" s="65"/>
      <c r="H125" s="66"/>
      <c r="I125" s="64"/>
      <c r="J125" s="64"/>
      <c r="N125" s="282"/>
      <c r="O125" s="282"/>
      <c r="P125" s="282"/>
      <c r="Q125" s="282"/>
      <c r="R125" s="283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</row>
    <row r="126" spans="1:31" ht="16.5" customHeight="1">
      <c r="A126" s="65" t="s">
        <v>690</v>
      </c>
      <c r="B126" s="260" t="s">
        <v>193</v>
      </c>
      <c r="C126" s="261"/>
      <c r="D126" s="65" t="s">
        <v>193</v>
      </c>
      <c r="E126" s="65" t="s">
        <v>35</v>
      </c>
      <c r="F126" s="59" t="s">
        <v>691</v>
      </c>
      <c r="G126" s="65"/>
      <c r="H126" s="66"/>
      <c r="I126" s="64"/>
      <c r="J126" s="64"/>
      <c r="N126" s="282"/>
      <c r="O126" s="282"/>
      <c r="P126" s="282"/>
      <c r="Q126" s="282"/>
      <c r="R126" s="283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</row>
    <row r="127" spans="1:31" ht="16.5" customHeight="1">
      <c r="A127" s="65" t="s">
        <v>692</v>
      </c>
      <c r="B127" s="260" t="s">
        <v>193</v>
      </c>
      <c r="C127" s="261"/>
      <c r="D127" s="65" t="s">
        <v>193</v>
      </c>
      <c r="E127" s="65" t="s">
        <v>36</v>
      </c>
      <c r="F127" s="59" t="s">
        <v>260</v>
      </c>
      <c r="G127" s="65"/>
      <c r="H127" s="66"/>
      <c r="I127" s="64"/>
      <c r="J127" s="64"/>
      <c r="N127" s="282"/>
      <c r="O127" s="282"/>
      <c r="P127" s="282"/>
      <c r="Q127" s="282"/>
      <c r="R127" s="283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</row>
    <row r="128" spans="1:31" ht="16.5" customHeight="1">
      <c r="A128" s="65" t="s">
        <v>693</v>
      </c>
      <c r="B128" s="260" t="s">
        <v>193</v>
      </c>
      <c r="C128" s="261"/>
      <c r="D128" s="65" t="s">
        <v>193</v>
      </c>
      <c r="E128" s="65" t="s">
        <v>37</v>
      </c>
      <c r="F128" s="59" t="s">
        <v>694</v>
      </c>
      <c r="G128" s="65"/>
      <c r="H128" s="66"/>
      <c r="I128" s="64"/>
      <c r="J128" s="64"/>
      <c r="N128" s="282"/>
      <c r="O128" s="282"/>
      <c r="P128" s="282"/>
      <c r="Q128" s="282"/>
      <c r="R128" s="283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</row>
    <row r="129" spans="1:31" ht="16.5" customHeight="1">
      <c r="A129" s="65" t="s">
        <v>695</v>
      </c>
      <c r="B129" s="260" t="s">
        <v>193</v>
      </c>
      <c r="C129" s="261"/>
      <c r="D129" s="65" t="s">
        <v>193</v>
      </c>
      <c r="E129" s="65" t="s">
        <v>38</v>
      </c>
      <c r="F129" s="59" t="s">
        <v>696</v>
      </c>
      <c r="G129" s="65"/>
      <c r="H129" s="66"/>
      <c r="I129" s="64"/>
      <c r="J129" s="64"/>
      <c r="N129" s="282"/>
      <c r="O129" s="282"/>
      <c r="P129" s="282"/>
      <c r="Q129" s="282"/>
      <c r="R129" s="283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</row>
    <row r="130" spans="1:31" ht="16.5" customHeight="1">
      <c r="A130" s="65" t="s">
        <v>697</v>
      </c>
      <c r="B130" s="279" t="s">
        <v>193</v>
      </c>
      <c r="C130" s="280"/>
      <c r="D130" s="68" t="s">
        <v>194</v>
      </c>
      <c r="E130" s="68" t="s">
        <v>35</v>
      </c>
      <c r="F130" s="63" t="s">
        <v>698</v>
      </c>
      <c r="G130" s="68"/>
      <c r="H130" s="69">
        <f>I130+J130</f>
        <v>1068852.8999999999</v>
      </c>
      <c r="I130" s="74">
        <f>I131</f>
        <v>83000</v>
      </c>
      <c r="J130" s="74">
        <f>J131+J158</f>
        <v>985852.89999999991</v>
      </c>
      <c r="N130" s="282"/>
      <c r="O130" s="282"/>
      <c r="P130" s="282"/>
      <c r="Q130" s="282"/>
      <c r="R130" s="283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</row>
    <row r="131" spans="1:31" ht="16.5" customHeight="1">
      <c r="A131" s="65" t="s">
        <v>699</v>
      </c>
      <c r="B131" s="279" t="s">
        <v>193</v>
      </c>
      <c r="C131" s="280"/>
      <c r="D131" s="68" t="s">
        <v>194</v>
      </c>
      <c r="E131" s="68" t="s">
        <v>36</v>
      </c>
      <c r="F131" s="63" t="s">
        <v>925</v>
      </c>
      <c r="G131" s="65"/>
      <c r="H131" s="66">
        <f>I131+J131</f>
        <v>1228852.8999999999</v>
      </c>
      <c r="I131" s="64">
        <f>I132</f>
        <v>83000</v>
      </c>
      <c r="J131" s="64">
        <f>J133+J134+J135+J136+J138</f>
        <v>1145852.8999999999</v>
      </c>
      <c r="N131" s="282"/>
      <c r="O131" s="282"/>
      <c r="P131" s="282"/>
      <c r="Q131" s="282"/>
      <c r="R131" s="283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</row>
    <row r="132" spans="1:31" ht="16.5" customHeight="1">
      <c r="A132" s="65"/>
      <c r="B132" s="260"/>
      <c r="C132" s="261"/>
      <c r="D132" s="65"/>
      <c r="E132" s="65"/>
      <c r="F132" s="59" t="s">
        <v>559</v>
      </c>
      <c r="G132" s="65" t="s">
        <v>73</v>
      </c>
      <c r="H132" s="66">
        <f>I132</f>
        <v>83000</v>
      </c>
      <c r="I132" s="64">
        <v>83000</v>
      </c>
      <c r="J132" s="64" t="s">
        <v>28</v>
      </c>
      <c r="N132" s="282"/>
      <c r="O132" s="282"/>
      <c r="P132" s="282"/>
      <c r="Q132" s="282"/>
      <c r="R132" s="283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</row>
    <row r="133" spans="1:31" ht="16.5" customHeight="1">
      <c r="A133" s="65"/>
      <c r="B133" s="260"/>
      <c r="C133" s="261"/>
      <c r="D133" s="65"/>
      <c r="E133" s="65"/>
      <c r="F133" s="59" t="s">
        <v>700</v>
      </c>
      <c r="G133" s="65" t="s">
        <v>122</v>
      </c>
      <c r="H133" s="66">
        <f>J133</f>
        <v>0</v>
      </c>
      <c r="I133" s="64" t="s">
        <v>28</v>
      </c>
      <c r="J133" s="64"/>
      <c r="N133" s="282"/>
      <c r="O133" s="282"/>
      <c r="P133" s="282"/>
      <c r="Q133" s="282"/>
      <c r="R133" s="283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</row>
    <row r="134" spans="1:31" ht="16.5" customHeight="1">
      <c r="A134" s="65"/>
      <c r="B134" s="260"/>
      <c r="C134" s="261"/>
      <c r="D134" s="65"/>
      <c r="E134" s="65"/>
      <c r="F134" s="59" t="s">
        <v>575</v>
      </c>
      <c r="G134" s="65" t="s">
        <v>123</v>
      </c>
      <c r="H134" s="66"/>
      <c r="I134" s="64" t="s">
        <v>28</v>
      </c>
      <c r="J134" s="203">
        <v>1138952.8999999999</v>
      </c>
      <c r="N134" s="282"/>
      <c r="O134" s="282"/>
      <c r="P134" s="282"/>
      <c r="Q134" s="282"/>
      <c r="R134" s="283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</row>
    <row r="135" spans="1:31" ht="16.5" customHeight="1">
      <c r="A135" s="65"/>
      <c r="B135" s="260"/>
      <c r="C135" s="261"/>
      <c r="D135" s="65"/>
      <c r="E135" s="65"/>
      <c r="F135" s="59" t="s">
        <v>577</v>
      </c>
      <c r="G135" s="65" t="s">
        <v>125</v>
      </c>
      <c r="H135" s="66">
        <v>0</v>
      </c>
      <c r="I135" s="64">
        <v>0</v>
      </c>
      <c r="J135" s="64">
        <v>0</v>
      </c>
      <c r="N135" s="282"/>
      <c r="O135" s="282"/>
      <c r="P135" s="282"/>
      <c r="Q135" s="282"/>
      <c r="R135" s="283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</row>
    <row r="136" spans="1:31" ht="16.5" customHeight="1">
      <c r="A136" s="65"/>
      <c r="B136" s="260"/>
      <c r="C136" s="261"/>
      <c r="D136" s="65"/>
      <c r="E136" s="65"/>
      <c r="F136" s="59" t="s">
        <v>701</v>
      </c>
      <c r="G136" s="65" t="s">
        <v>126</v>
      </c>
      <c r="H136" s="66">
        <v>0</v>
      </c>
      <c r="I136" s="64">
        <v>0</v>
      </c>
      <c r="J136" s="64">
        <v>0</v>
      </c>
      <c r="N136" s="282"/>
      <c r="O136" s="282"/>
      <c r="P136" s="282"/>
      <c r="Q136" s="282"/>
      <c r="R136" s="283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</row>
    <row r="137" spans="1:31" ht="16.5" customHeight="1">
      <c r="A137" s="65"/>
      <c r="B137" s="260"/>
      <c r="C137" s="261"/>
      <c r="D137" s="65"/>
      <c r="E137" s="65"/>
      <c r="F137" s="59" t="s">
        <v>702</v>
      </c>
      <c r="G137" s="65" t="s">
        <v>129</v>
      </c>
      <c r="H137" s="66">
        <v>0</v>
      </c>
      <c r="I137" s="64">
        <v>0</v>
      </c>
      <c r="J137" s="64">
        <v>0</v>
      </c>
      <c r="N137" s="282"/>
      <c r="O137" s="282"/>
      <c r="P137" s="282"/>
      <c r="Q137" s="282"/>
      <c r="R137" s="283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</row>
    <row r="138" spans="1:31" ht="16.5" customHeight="1">
      <c r="A138" s="65"/>
      <c r="B138" s="260"/>
      <c r="C138" s="261"/>
      <c r="D138" s="65"/>
      <c r="E138" s="65"/>
      <c r="F138" s="59" t="s">
        <v>703</v>
      </c>
      <c r="G138" s="65" t="s">
        <v>130</v>
      </c>
      <c r="H138" s="66">
        <f>J138</f>
        <v>6900</v>
      </c>
      <c r="I138" s="64">
        <v>0</v>
      </c>
      <c r="J138" s="64">
        <v>6900</v>
      </c>
      <c r="N138" s="282"/>
      <c r="O138" s="282"/>
      <c r="P138" s="282"/>
      <c r="Q138" s="282"/>
      <c r="R138" s="283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</row>
    <row r="139" spans="1:31" ht="16.5" customHeight="1">
      <c r="A139" s="65" t="s">
        <v>704</v>
      </c>
      <c r="B139" s="260" t="s">
        <v>193</v>
      </c>
      <c r="C139" s="261"/>
      <c r="D139" s="65" t="s">
        <v>194</v>
      </c>
      <c r="E139" s="65" t="s">
        <v>37</v>
      </c>
      <c r="F139" s="59" t="s">
        <v>705</v>
      </c>
      <c r="G139" s="65"/>
      <c r="H139" s="66">
        <v>0</v>
      </c>
      <c r="I139" s="64">
        <v>0</v>
      </c>
      <c r="J139" s="64">
        <v>0</v>
      </c>
      <c r="N139" s="282"/>
      <c r="O139" s="282"/>
      <c r="P139" s="282"/>
      <c r="Q139" s="282"/>
      <c r="R139" s="283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</row>
    <row r="140" spans="1:31" ht="16.5" customHeight="1">
      <c r="A140" s="65" t="s">
        <v>706</v>
      </c>
      <c r="B140" s="260" t="s">
        <v>193</v>
      </c>
      <c r="C140" s="261"/>
      <c r="D140" s="65" t="s">
        <v>194</v>
      </c>
      <c r="E140" s="65" t="s">
        <v>38</v>
      </c>
      <c r="F140" s="59" t="s">
        <v>707</v>
      </c>
      <c r="G140" s="65"/>
      <c r="H140" s="66">
        <v>0</v>
      </c>
      <c r="I140" s="64">
        <v>0</v>
      </c>
      <c r="J140" s="64">
        <v>0</v>
      </c>
      <c r="N140" s="282"/>
      <c r="O140" s="282"/>
      <c r="P140" s="282"/>
      <c r="Q140" s="282"/>
      <c r="R140" s="283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</row>
    <row r="141" spans="1:31" ht="16.5" customHeight="1">
      <c r="A141" s="65" t="s">
        <v>708</v>
      </c>
      <c r="B141" s="260" t="s">
        <v>193</v>
      </c>
      <c r="C141" s="261"/>
      <c r="D141" s="65" t="s">
        <v>194</v>
      </c>
      <c r="E141" s="65" t="s">
        <v>193</v>
      </c>
      <c r="F141" s="59" t="s">
        <v>709</v>
      </c>
      <c r="G141" s="65"/>
      <c r="H141" s="66">
        <v>0</v>
      </c>
      <c r="I141" s="64">
        <v>0</v>
      </c>
      <c r="J141" s="64">
        <v>0</v>
      </c>
      <c r="N141" s="282"/>
      <c r="O141" s="282"/>
      <c r="P141" s="282"/>
      <c r="Q141" s="282"/>
      <c r="R141" s="283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</row>
    <row r="142" spans="1:31" ht="16.5" customHeight="1">
      <c r="A142" s="65" t="s">
        <v>710</v>
      </c>
      <c r="B142" s="260" t="s">
        <v>193</v>
      </c>
      <c r="C142" s="261"/>
      <c r="D142" s="65" t="s">
        <v>194</v>
      </c>
      <c r="E142" s="65" t="s">
        <v>194</v>
      </c>
      <c r="F142" s="59" t="s">
        <v>711</v>
      </c>
      <c r="G142" s="65"/>
      <c r="H142" s="66">
        <v>0</v>
      </c>
      <c r="I142" s="64">
        <v>0</v>
      </c>
      <c r="J142" s="64">
        <v>0</v>
      </c>
      <c r="N142" s="282"/>
      <c r="O142" s="282"/>
      <c r="P142" s="282"/>
      <c r="Q142" s="282"/>
      <c r="R142" s="283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</row>
    <row r="143" spans="1:31" ht="16.5" customHeight="1">
      <c r="A143" s="65" t="s">
        <v>712</v>
      </c>
      <c r="B143" s="260" t="s">
        <v>193</v>
      </c>
      <c r="C143" s="261"/>
      <c r="D143" s="65" t="s">
        <v>211</v>
      </c>
      <c r="E143" s="65" t="s">
        <v>35</v>
      </c>
      <c r="F143" s="59" t="s">
        <v>713</v>
      </c>
      <c r="G143" s="65"/>
      <c r="H143" s="66">
        <v>0</v>
      </c>
      <c r="I143" s="64">
        <v>0</v>
      </c>
      <c r="J143" s="64">
        <v>0</v>
      </c>
      <c r="N143" s="282"/>
      <c r="O143" s="282"/>
      <c r="P143" s="282"/>
      <c r="Q143" s="282"/>
      <c r="R143" s="283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</row>
    <row r="144" spans="1:31" ht="16.5" customHeight="1">
      <c r="A144" s="65" t="s">
        <v>714</v>
      </c>
      <c r="B144" s="260" t="s">
        <v>193</v>
      </c>
      <c r="C144" s="261"/>
      <c r="D144" s="65" t="s">
        <v>211</v>
      </c>
      <c r="E144" s="65" t="s">
        <v>36</v>
      </c>
      <c r="F144" s="59" t="s">
        <v>269</v>
      </c>
      <c r="G144" s="65"/>
      <c r="H144" s="66">
        <v>0</v>
      </c>
      <c r="I144" s="64">
        <v>0</v>
      </c>
      <c r="J144" s="64">
        <v>0</v>
      </c>
      <c r="N144" s="282"/>
      <c r="O144" s="282"/>
      <c r="P144" s="282"/>
      <c r="Q144" s="282"/>
      <c r="R144" s="283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</row>
    <row r="145" spans="1:31" ht="16.5" customHeight="1">
      <c r="A145" s="65" t="s">
        <v>715</v>
      </c>
      <c r="B145" s="260" t="s">
        <v>193</v>
      </c>
      <c r="C145" s="261"/>
      <c r="D145" s="65" t="s">
        <v>214</v>
      </c>
      <c r="E145" s="65" t="s">
        <v>35</v>
      </c>
      <c r="F145" s="59" t="s">
        <v>716</v>
      </c>
      <c r="G145" s="65"/>
      <c r="H145" s="66">
        <v>0</v>
      </c>
      <c r="I145" s="64">
        <v>0</v>
      </c>
      <c r="J145" s="64">
        <v>0</v>
      </c>
      <c r="N145" s="282"/>
      <c r="O145" s="282"/>
      <c r="P145" s="282"/>
      <c r="Q145" s="282"/>
      <c r="R145" s="283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</row>
    <row r="146" spans="1:31" ht="16.5" customHeight="1">
      <c r="A146" s="65" t="s">
        <v>717</v>
      </c>
      <c r="B146" s="260" t="s">
        <v>193</v>
      </c>
      <c r="C146" s="261"/>
      <c r="D146" s="65" t="s">
        <v>214</v>
      </c>
      <c r="E146" s="65" t="s">
        <v>36</v>
      </c>
      <c r="F146" s="59" t="s">
        <v>718</v>
      </c>
      <c r="G146" s="65"/>
      <c r="H146" s="66">
        <v>0</v>
      </c>
      <c r="I146" s="64">
        <v>0</v>
      </c>
      <c r="J146" s="64">
        <v>0</v>
      </c>
      <c r="N146" s="282"/>
      <c r="O146" s="282"/>
      <c r="P146" s="282"/>
      <c r="Q146" s="282"/>
      <c r="R146" s="283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</row>
    <row r="147" spans="1:31" ht="16.5" customHeight="1">
      <c r="A147" s="65" t="s">
        <v>719</v>
      </c>
      <c r="B147" s="260" t="s">
        <v>193</v>
      </c>
      <c r="C147" s="261"/>
      <c r="D147" s="65" t="s">
        <v>214</v>
      </c>
      <c r="E147" s="65" t="s">
        <v>37</v>
      </c>
      <c r="F147" s="59" t="s">
        <v>273</v>
      </c>
      <c r="G147" s="65"/>
      <c r="H147" s="66">
        <v>0</v>
      </c>
      <c r="I147" s="64">
        <v>0</v>
      </c>
      <c r="J147" s="64">
        <v>0</v>
      </c>
      <c r="N147" s="282"/>
      <c r="O147" s="282"/>
      <c r="P147" s="282"/>
      <c r="Q147" s="282"/>
      <c r="R147" s="283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</row>
    <row r="148" spans="1:31" ht="16.5" customHeight="1">
      <c r="A148" s="65" t="s">
        <v>720</v>
      </c>
      <c r="B148" s="260" t="s">
        <v>193</v>
      </c>
      <c r="C148" s="261"/>
      <c r="D148" s="65" t="s">
        <v>214</v>
      </c>
      <c r="E148" s="65" t="s">
        <v>38</v>
      </c>
      <c r="F148" s="59" t="s">
        <v>721</v>
      </c>
      <c r="G148" s="65"/>
      <c r="H148" s="66">
        <v>0</v>
      </c>
      <c r="I148" s="64">
        <v>0</v>
      </c>
      <c r="J148" s="64">
        <v>0</v>
      </c>
      <c r="N148" s="282"/>
      <c r="O148" s="282"/>
      <c r="P148" s="282"/>
      <c r="Q148" s="282"/>
      <c r="R148" s="283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</row>
    <row r="149" spans="1:31" ht="16.5" customHeight="1">
      <c r="A149" s="65" t="s">
        <v>722</v>
      </c>
      <c r="B149" s="260" t="s">
        <v>193</v>
      </c>
      <c r="C149" s="261"/>
      <c r="D149" s="65" t="s">
        <v>214</v>
      </c>
      <c r="E149" s="65" t="s">
        <v>193</v>
      </c>
      <c r="F149" s="59" t="s">
        <v>723</v>
      </c>
      <c r="G149" s="65"/>
      <c r="H149" s="66">
        <v>0</v>
      </c>
      <c r="I149" s="64">
        <v>0</v>
      </c>
      <c r="J149" s="64">
        <v>0</v>
      </c>
      <c r="N149" s="282"/>
      <c r="O149" s="282"/>
      <c r="P149" s="282"/>
      <c r="Q149" s="282"/>
      <c r="R149" s="283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</row>
    <row r="150" spans="1:31" ht="16.5" customHeight="1">
      <c r="A150" s="65" t="s">
        <v>724</v>
      </c>
      <c r="B150" s="260" t="s">
        <v>193</v>
      </c>
      <c r="C150" s="261"/>
      <c r="D150" s="65" t="s">
        <v>216</v>
      </c>
      <c r="E150" s="65" t="s">
        <v>35</v>
      </c>
      <c r="F150" s="59" t="s">
        <v>725</v>
      </c>
      <c r="G150" s="65"/>
      <c r="H150" s="66">
        <v>0</v>
      </c>
      <c r="I150" s="64">
        <v>0</v>
      </c>
      <c r="J150" s="64">
        <v>0</v>
      </c>
      <c r="N150" s="282"/>
      <c r="O150" s="282"/>
      <c r="P150" s="282"/>
      <c r="Q150" s="282"/>
      <c r="R150" s="283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</row>
    <row r="151" spans="1:31" ht="16.5" customHeight="1">
      <c r="A151" s="65" t="s">
        <v>726</v>
      </c>
      <c r="B151" s="260" t="s">
        <v>193</v>
      </c>
      <c r="C151" s="261"/>
      <c r="D151" s="65" t="s">
        <v>216</v>
      </c>
      <c r="E151" s="65" t="s">
        <v>36</v>
      </c>
      <c r="F151" s="59" t="s">
        <v>277</v>
      </c>
      <c r="G151" s="65"/>
      <c r="H151" s="66">
        <v>0</v>
      </c>
      <c r="I151" s="64">
        <v>0</v>
      </c>
      <c r="J151" s="64">
        <v>0</v>
      </c>
      <c r="N151" s="282"/>
      <c r="O151" s="282"/>
      <c r="P151" s="282"/>
      <c r="Q151" s="282"/>
      <c r="R151" s="283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</row>
    <row r="152" spans="1:31" ht="16.5" customHeight="1">
      <c r="A152" s="65" t="s">
        <v>727</v>
      </c>
      <c r="B152" s="260" t="s">
        <v>193</v>
      </c>
      <c r="C152" s="261"/>
      <c r="D152" s="65" t="s">
        <v>216</v>
      </c>
      <c r="E152" s="65" t="s">
        <v>37</v>
      </c>
      <c r="F152" s="59" t="s">
        <v>278</v>
      </c>
      <c r="G152" s="65"/>
      <c r="H152" s="66">
        <v>0</v>
      </c>
      <c r="I152" s="64">
        <v>0</v>
      </c>
      <c r="J152" s="64">
        <v>0</v>
      </c>
      <c r="N152" s="282"/>
      <c r="O152" s="282"/>
      <c r="P152" s="282"/>
      <c r="Q152" s="282"/>
      <c r="R152" s="283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</row>
    <row r="153" spans="1:31" ht="16.5" customHeight="1">
      <c r="A153" s="65" t="s">
        <v>728</v>
      </c>
      <c r="B153" s="260" t="s">
        <v>193</v>
      </c>
      <c r="C153" s="261"/>
      <c r="D153" s="65" t="s">
        <v>216</v>
      </c>
      <c r="E153" s="65" t="s">
        <v>38</v>
      </c>
      <c r="F153" s="59" t="s">
        <v>279</v>
      </c>
      <c r="G153" s="65"/>
      <c r="H153" s="66">
        <v>0</v>
      </c>
      <c r="I153" s="64">
        <v>0</v>
      </c>
      <c r="J153" s="64">
        <v>0</v>
      </c>
      <c r="N153" s="282"/>
      <c r="O153" s="282"/>
      <c r="P153" s="282"/>
      <c r="Q153" s="282"/>
      <c r="R153" s="283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</row>
    <row r="154" spans="1:31" ht="16.5" customHeight="1">
      <c r="A154" s="65" t="s">
        <v>729</v>
      </c>
      <c r="B154" s="260" t="s">
        <v>193</v>
      </c>
      <c r="C154" s="261"/>
      <c r="D154" s="65" t="s">
        <v>216</v>
      </c>
      <c r="E154" s="65" t="s">
        <v>193</v>
      </c>
      <c r="F154" s="59" t="s">
        <v>730</v>
      </c>
      <c r="G154" s="65"/>
      <c r="H154" s="66">
        <v>0</v>
      </c>
      <c r="I154" s="64">
        <v>0</v>
      </c>
      <c r="J154" s="64">
        <v>0</v>
      </c>
      <c r="N154" s="282"/>
      <c r="O154" s="282"/>
      <c r="P154" s="282"/>
      <c r="Q154" s="282"/>
      <c r="R154" s="283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</row>
    <row r="155" spans="1:31" ht="16.5" customHeight="1">
      <c r="A155" s="65" t="s">
        <v>731</v>
      </c>
      <c r="B155" s="260" t="s">
        <v>193</v>
      </c>
      <c r="C155" s="261"/>
      <c r="D155" s="65" t="s">
        <v>216</v>
      </c>
      <c r="E155" s="65" t="s">
        <v>194</v>
      </c>
      <c r="F155" s="59" t="s">
        <v>281</v>
      </c>
      <c r="G155" s="65"/>
      <c r="H155" s="66">
        <v>0</v>
      </c>
      <c r="I155" s="64">
        <v>0</v>
      </c>
      <c r="J155" s="64">
        <v>0</v>
      </c>
      <c r="N155" s="282"/>
      <c r="O155" s="282"/>
      <c r="P155" s="282"/>
      <c r="Q155" s="282"/>
      <c r="R155" s="283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</row>
    <row r="156" spans="1:31" ht="16.5" customHeight="1">
      <c r="A156" s="65" t="s">
        <v>732</v>
      </c>
      <c r="B156" s="260" t="s">
        <v>193</v>
      </c>
      <c r="C156" s="261"/>
      <c r="D156" s="65" t="s">
        <v>216</v>
      </c>
      <c r="E156" s="65" t="s">
        <v>211</v>
      </c>
      <c r="F156" s="59" t="s">
        <v>282</v>
      </c>
      <c r="G156" s="65"/>
      <c r="H156" s="66">
        <v>0</v>
      </c>
      <c r="I156" s="64">
        <v>0</v>
      </c>
      <c r="J156" s="64">
        <v>0</v>
      </c>
      <c r="N156" s="282"/>
      <c r="O156" s="282"/>
      <c r="P156" s="282"/>
      <c r="Q156" s="282"/>
      <c r="R156" s="283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</row>
    <row r="157" spans="1:31" ht="16.5" customHeight="1">
      <c r="A157" s="65" t="s">
        <v>733</v>
      </c>
      <c r="B157" s="260" t="s">
        <v>193</v>
      </c>
      <c r="C157" s="261"/>
      <c r="D157" s="65" t="s">
        <v>216</v>
      </c>
      <c r="E157" s="65" t="s">
        <v>214</v>
      </c>
      <c r="F157" s="59" t="s">
        <v>283</v>
      </c>
      <c r="G157" s="65"/>
      <c r="H157" s="66">
        <v>0</v>
      </c>
      <c r="I157" s="64">
        <v>0</v>
      </c>
      <c r="J157" s="64">
        <v>0</v>
      </c>
      <c r="N157" s="282"/>
      <c r="O157" s="282"/>
      <c r="P157" s="282"/>
      <c r="Q157" s="282"/>
      <c r="R157" s="283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</row>
    <row r="158" spans="1:31" ht="16.5" customHeight="1">
      <c r="A158" s="65" t="s">
        <v>734</v>
      </c>
      <c r="B158" s="279" t="s">
        <v>193</v>
      </c>
      <c r="C158" s="280"/>
      <c r="D158" s="68" t="s">
        <v>284</v>
      </c>
      <c r="E158" s="68" t="s">
        <v>35</v>
      </c>
      <c r="F158" s="63" t="s">
        <v>735</v>
      </c>
      <c r="G158" s="68"/>
      <c r="H158" s="69">
        <f>J158</f>
        <v>-160000</v>
      </c>
      <c r="I158" s="74">
        <v>0</v>
      </c>
      <c r="J158" s="74">
        <f>J159</f>
        <v>-160000</v>
      </c>
      <c r="N158" s="282"/>
      <c r="O158" s="282"/>
      <c r="P158" s="282"/>
      <c r="Q158" s="282"/>
      <c r="R158" s="283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</row>
    <row r="159" spans="1:31" ht="16.5" customHeight="1">
      <c r="A159" s="65" t="s">
        <v>736</v>
      </c>
      <c r="B159" s="260" t="s">
        <v>193</v>
      </c>
      <c r="C159" s="261"/>
      <c r="D159" s="65" t="s">
        <v>284</v>
      </c>
      <c r="E159" s="65" t="s">
        <v>36</v>
      </c>
      <c r="F159" s="59" t="s">
        <v>285</v>
      </c>
      <c r="G159" s="65"/>
      <c r="H159" s="66">
        <f>J159</f>
        <v>-160000</v>
      </c>
      <c r="I159" s="64">
        <v>0</v>
      </c>
      <c r="J159" s="64">
        <v>-160000</v>
      </c>
      <c r="N159" s="282"/>
      <c r="O159" s="282"/>
      <c r="P159" s="282"/>
      <c r="Q159" s="282"/>
      <c r="R159" s="283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</row>
    <row r="160" spans="1:31" ht="16.5" customHeight="1">
      <c r="A160" s="65" t="s">
        <v>737</v>
      </c>
      <c r="B160" s="279" t="s">
        <v>194</v>
      </c>
      <c r="C160" s="280"/>
      <c r="D160" s="68" t="s">
        <v>35</v>
      </c>
      <c r="E160" s="68" t="s">
        <v>35</v>
      </c>
      <c r="F160" s="63" t="s">
        <v>738</v>
      </c>
      <c r="G160" s="68"/>
      <c r="H160" s="69">
        <f>H161</f>
        <v>471672.4</v>
      </c>
      <c r="I160" s="74">
        <f>I161</f>
        <v>471672.4</v>
      </c>
      <c r="J160" s="74">
        <v>0</v>
      </c>
      <c r="N160" s="282"/>
      <c r="O160" s="282"/>
      <c r="P160" s="282"/>
      <c r="Q160" s="282"/>
      <c r="R160" s="283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</row>
    <row r="161" spans="1:31" ht="16.5" customHeight="1">
      <c r="A161" s="65" t="s">
        <v>739</v>
      </c>
      <c r="B161" s="260" t="s">
        <v>194</v>
      </c>
      <c r="C161" s="261"/>
      <c r="D161" s="65" t="s">
        <v>36</v>
      </c>
      <c r="E161" s="65" t="s">
        <v>35</v>
      </c>
      <c r="F161" s="59" t="s">
        <v>740</v>
      </c>
      <c r="G161" s="65"/>
      <c r="H161" s="66">
        <f>H162</f>
        <v>471672.4</v>
      </c>
      <c r="I161" s="64">
        <f>I162</f>
        <v>471672.4</v>
      </c>
      <c r="J161" s="64">
        <v>0</v>
      </c>
      <c r="N161" s="282"/>
      <c r="O161" s="282"/>
      <c r="P161" s="282"/>
      <c r="Q161" s="282"/>
      <c r="R161" s="283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</row>
    <row r="162" spans="1:31" ht="16.5" customHeight="1">
      <c r="A162" s="65" t="s">
        <v>741</v>
      </c>
      <c r="B162" s="260" t="s">
        <v>194</v>
      </c>
      <c r="C162" s="261"/>
      <c r="D162" s="65" t="s">
        <v>36</v>
      </c>
      <c r="E162" s="65" t="s">
        <v>36</v>
      </c>
      <c r="F162" s="59" t="s">
        <v>286</v>
      </c>
      <c r="G162" s="65"/>
      <c r="H162" s="66">
        <f>I162+J162</f>
        <v>471672.4</v>
      </c>
      <c r="I162" s="64">
        <f>I163+I164+I165+I166+I167+I168+I169+I170+I171+I172+I173+I174+I175+I176+I177+I178</f>
        <v>471672.4</v>
      </c>
      <c r="J162" s="64">
        <v>0</v>
      </c>
      <c r="N162" s="282"/>
      <c r="O162" s="282"/>
      <c r="P162" s="282"/>
      <c r="Q162" s="282"/>
      <c r="R162" s="283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</row>
    <row r="163" spans="1:31" ht="16.5" customHeight="1">
      <c r="A163" s="65"/>
      <c r="B163" s="260"/>
      <c r="C163" s="261"/>
      <c r="D163" s="65"/>
      <c r="E163" s="65"/>
      <c r="F163" s="59" t="s">
        <v>526</v>
      </c>
      <c r="G163" s="65" t="s">
        <v>51</v>
      </c>
      <c r="H163" s="66">
        <f t="shared" ref="H163:H178" si="1">I163</f>
        <v>350000</v>
      </c>
      <c r="I163" s="64">
        <v>350000</v>
      </c>
      <c r="J163" s="64">
        <v>0</v>
      </c>
      <c r="N163" s="282"/>
      <c r="O163" s="282"/>
      <c r="P163" s="282"/>
      <c r="Q163" s="282"/>
      <c r="R163" s="283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</row>
    <row r="164" spans="1:31" ht="16.5" customHeight="1">
      <c r="A164" s="65"/>
      <c r="B164" s="260"/>
      <c r="C164" s="261"/>
      <c r="D164" s="65"/>
      <c r="E164" s="65"/>
      <c r="F164" s="59" t="s">
        <v>527</v>
      </c>
      <c r="G164" s="65" t="s">
        <v>52</v>
      </c>
      <c r="H164" s="66">
        <f t="shared" si="1"/>
        <v>28000</v>
      </c>
      <c r="I164" s="64">
        <v>28000</v>
      </c>
      <c r="J164" s="64">
        <v>0</v>
      </c>
      <c r="N164" s="282"/>
      <c r="O164" s="282"/>
      <c r="P164" s="282"/>
      <c r="Q164" s="282"/>
      <c r="R164" s="283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</row>
    <row r="165" spans="1:31" ht="16.5" customHeight="1">
      <c r="A165" s="65"/>
      <c r="B165" s="260"/>
      <c r="C165" s="261"/>
      <c r="D165" s="65"/>
      <c r="E165" s="65"/>
      <c r="F165" s="59" t="s">
        <v>528</v>
      </c>
      <c r="G165" s="65" t="s">
        <v>55</v>
      </c>
      <c r="H165" s="66">
        <f t="shared" si="1"/>
        <v>0</v>
      </c>
      <c r="I165" s="64">
        <v>0</v>
      </c>
      <c r="J165" s="64">
        <v>0</v>
      </c>
      <c r="N165" s="282"/>
      <c r="O165" s="282"/>
      <c r="P165" s="282"/>
      <c r="Q165" s="282"/>
      <c r="R165" s="283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</row>
    <row r="166" spans="1:31" ht="16.5" customHeight="1">
      <c r="A166" s="65"/>
      <c r="B166" s="260"/>
      <c r="C166" s="261"/>
      <c r="D166" s="65"/>
      <c r="E166" s="65"/>
      <c r="F166" s="59" t="s">
        <v>532</v>
      </c>
      <c r="G166" s="65" t="s">
        <v>59</v>
      </c>
      <c r="H166" s="66">
        <f t="shared" si="1"/>
        <v>0</v>
      </c>
      <c r="I166" s="64">
        <v>0</v>
      </c>
      <c r="J166" s="64">
        <v>0</v>
      </c>
      <c r="N166" s="282"/>
      <c r="O166" s="282"/>
      <c r="P166" s="282"/>
      <c r="Q166" s="282"/>
      <c r="R166" s="283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</row>
    <row r="167" spans="1:31" ht="16.5" customHeight="1">
      <c r="A167" s="65"/>
      <c r="B167" s="260"/>
      <c r="C167" s="261"/>
      <c r="D167" s="65"/>
      <c r="E167" s="65"/>
      <c r="F167" s="59" t="s">
        <v>533</v>
      </c>
      <c r="G167" s="65" t="s">
        <v>60</v>
      </c>
      <c r="H167" s="66">
        <f t="shared" si="1"/>
        <v>550</v>
      </c>
      <c r="I167" s="64">
        <v>550</v>
      </c>
      <c r="J167" s="64">
        <v>0</v>
      </c>
      <c r="N167" s="282"/>
      <c r="O167" s="282"/>
      <c r="P167" s="282"/>
      <c r="Q167" s="282"/>
      <c r="R167" s="283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</row>
    <row r="168" spans="1:31" ht="16.5" customHeight="1">
      <c r="A168" s="65"/>
      <c r="B168" s="260"/>
      <c r="C168" s="261"/>
      <c r="D168" s="65"/>
      <c r="E168" s="65"/>
      <c r="F168" s="59" t="s">
        <v>534</v>
      </c>
      <c r="G168" s="65" t="s">
        <v>61</v>
      </c>
      <c r="H168" s="66">
        <f t="shared" si="1"/>
        <v>7150</v>
      </c>
      <c r="I168" s="64">
        <v>7150</v>
      </c>
      <c r="J168" s="64">
        <v>0</v>
      </c>
      <c r="N168" s="282"/>
      <c r="O168" s="282"/>
      <c r="P168" s="282"/>
      <c r="Q168" s="282"/>
      <c r="R168" s="283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</row>
    <row r="169" spans="1:31" ht="16.5" customHeight="1">
      <c r="A169" s="65"/>
      <c r="B169" s="260"/>
      <c r="C169" s="261"/>
      <c r="D169" s="65"/>
      <c r="E169" s="65"/>
      <c r="F169" s="59" t="s">
        <v>535</v>
      </c>
      <c r="G169" s="65" t="s">
        <v>536</v>
      </c>
      <c r="H169" s="66">
        <f t="shared" si="1"/>
        <v>100</v>
      </c>
      <c r="I169" s="64">
        <v>100</v>
      </c>
      <c r="J169" s="64">
        <v>0</v>
      </c>
      <c r="N169" s="282"/>
      <c r="O169" s="282"/>
      <c r="P169" s="282"/>
      <c r="Q169" s="282"/>
      <c r="R169" s="283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</row>
    <row r="170" spans="1:31" ht="16.5" customHeight="1">
      <c r="A170" s="65"/>
      <c r="B170" s="260"/>
      <c r="C170" s="261"/>
      <c r="D170" s="65"/>
      <c r="E170" s="65"/>
      <c r="F170" s="59" t="s">
        <v>537</v>
      </c>
      <c r="G170" s="65" t="s">
        <v>63</v>
      </c>
      <c r="H170" s="66">
        <f t="shared" si="1"/>
        <v>0</v>
      </c>
      <c r="I170" s="64">
        <v>0</v>
      </c>
      <c r="J170" s="64">
        <v>0</v>
      </c>
      <c r="N170" s="282"/>
      <c r="O170" s="282"/>
      <c r="P170" s="282"/>
      <c r="Q170" s="282"/>
      <c r="R170" s="283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</row>
    <row r="171" spans="1:31" ht="16.5" customHeight="1">
      <c r="A171" s="65"/>
      <c r="B171" s="260"/>
      <c r="C171" s="261"/>
      <c r="D171" s="65"/>
      <c r="E171" s="65"/>
      <c r="F171" s="59" t="s">
        <v>539</v>
      </c>
      <c r="G171" s="65" t="s">
        <v>68</v>
      </c>
      <c r="H171" s="66">
        <f t="shared" si="1"/>
        <v>0</v>
      </c>
      <c r="I171" s="64">
        <v>0</v>
      </c>
      <c r="J171" s="64">
        <v>0</v>
      </c>
      <c r="N171" s="282"/>
      <c r="O171" s="282"/>
      <c r="P171" s="282"/>
      <c r="Q171" s="282"/>
      <c r="R171" s="283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</row>
    <row r="172" spans="1:31" ht="16.5" customHeight="1">
      <c r="A172" s="65"/>
      <c r="B172" s="260"/>
      <c r="C172" s="261"/>
      <c r="D172" s="65"/>
      <c r="E172" s="65"/>
      <c r="F172" s="59" t="s">
        <v>557</v>
      </c>
      <c r="G172" s="65" t="s">
        <v>71</v>
      </c>
      <c r="H172" s="66">
        <f t="shared" si="1"/>
        <v>27500</v>
      </c>
      <c r="I172" s="64">
        <v>27500</v>
      </c>
      <c r="J172" s="64">
        <v>0</v>
      </c>
      <c r="N172" s="282"/>
      <c r="O172" s="282"/>
      <c r="P172" s="282"/>
      <c r="Q172" s="282"/>
      <c r="R172" s="283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</row>
    <row r="173" spans="1:31" ht="16.5" customHeight="1">
      <c r="A173" s="65"/>
      <c r="B173" s="260"/>
      <c r="C173" s="261"/>
      <c r="D173" s="65"/>
      <c r="E173" s="65"/>
      <c r="F173" s="59" t="s">
        <v>560</v>
      </c>
      <c r="G173" s="65" t="s">
        <v>74</v>
      </c>
      <c r="H173" s="66">
        <f t="shared" si="1"/>
        <v>3300</v>
      </c>
      <c r="I173" s="64">
        <v>3300</v>
      </c>
      <c r="J173" s="64">
        <v>0</v>
      </c>
      <c r="N173" s="282"/>
      <c r="O173" s="282"/>
      <c r="P173" s="282"/>
      <c r="Q173" s="282"/>
      <c r="R173" s="283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</row>
    <row r="174" spans="1:31" ht="16.5" customHeight="1">
      <c r="A174" s="65"/>
      <c r="B174" s="260"/>
      <c r="C174" s="261"/>
      <c r="D174" s="65"/>
      <c r="E174" s="65"/>
      <c r="F174" s="59" t="s">
        <v>561</v>
      </c>
      <c r="G174" s="65" t="s">
        <v>75</v>
      </c>
      <c r="H174" s="66">
        <f t="shared" si="1"/>
        <v>330</v>
      </c>
      <c r="I174" s="64">
        <v>330</v>
      </c>
      <c r="J174" s="64">
        <v>0</v>
      </c>
      <c r="N174" s="282"/>
      <c r="O174" s="282"/>
      <c r="P174" s="282"/>
      <c r="Q174" s="282"/>
      <c r="R174" s="283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</row>
    <row r="175" spans="1:31" ht="16.5" customHeight="1">
      <c r="A175" s="65"/>
      <c r="B175" s="260"/>
      <c r="C175" s="261"/>
      <c r="D175" s="65"/>
      <c r="E175" s="65"/>
      <c r="F175" s="59" t="s">
        <v>562</v>
      </c>
      <c r="G175" s="65" t="s">
        <v>76</v>
      </c>
      <c r="H175" s="66">
        <f t="shared" si="1"/>
        <v>2420</v>
      </c>
      <c r="I175" s="64">
        <v>2420</v>
      </c>
      <c r="J175" s="64">
        <v>0</v>
      </c>
      <c r="N175" s="282"/>
      <c r="O175" s="282"/>
      <c r="P175" s="282"/>
      <c r="Q175" s="282"/>
      <c r="R175" s="283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</row>
    <row r="176" spans="1:31" ht="16.5" customHeight="1">
      <c r="A176" s="65"/>
      <c r="B176" s="260"/>
      <c r="C176" s="261"/>
      <c r="D176" s="65"/>
      <c r="E176" s="65"/>
      <c r="F176" s="59" t="s">
        <v>563</v>
      </c>
      <c r="G176" s="65" t="s">
        <v>78</v>
      </c>
      <c r="H176" s="66">
        <f t="shared" si="1"/>
        <v>40722.400000000001</v>
      </c>
      <c r="I176" s="64">
        <v>40722.400000000001</v>
      </c>
      <c r="J176" s="64">
        <v>0</v>
      </c>
      <c r="N176" s="282"/>
      <c r="O176" s="282"/>
      <c r="P176" s="282"/>
      <c r="Q176" s="282"/>
      <c r="R176" s="283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</row>
    <row r="177" spans="1:31" ht="16.5" customHeight="1">
      <c r="A177" s="65"/>
      <c r="B177" s="260"/>
      <c r="C177" s="261"/>
      <c r="D177" s="65"/>
      <c r="E177" s="65"/>
      <c r="F177" s="59" t="s">
        <v>566</v>
      </c>
      <c r="G177" s="65" t="s">
        <v>82</v>
      </c>
      <c r="H177" s="66">
        <f t="shared" si="1"/>
        <v>11000</v>
      </c>
      <c r="I177" s="64">
        <v>11000</v>
      </c>
      <c r="J177" s="64">
        <v>0</v>
      </c>
      <c r="N177" s="282"/>
      <c r="O177" s="282"/>
      <c r="P177" s="282"/>
      <c r="Q177" s="282"/>
      <c r="R177" s="283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</row>
    <row r="178" spans="1:31" ht="16.5" customHeight="1">
      <c r="A178" s="65"/>
      <c r="B178" s="260"/>
      <c r="C178" s="261"/>
      <c r="D178" s="65"/>
      <c r="E178" s="65"/>
      <c r="F178" s="59" t="s">
        <v>572</v>
      </c>
      <c r="G178" s="65" t="s">
        <v>113</v>
      </c>
      <c r="H178" s="66">
        <f t="shared" si="1"/>
        <v>600</v>
      </c>
      <c r="I178" s="64">
        <v>600</v>
      </c>
      <c r="J178" s="64">
        <v>0</v>
      </c>
      <c r="N178" s="282"/>
      <c r="O178" s="282"/>
      <c r="P178" s="282"/>
      <c r="Q178" s="282"/>
      <c r="R178" s="283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</row>
    <row r="179" spans="1:31" ht="16.5" customHeight="1">
      <c r="A179" s="65"/>
      <c r="B179" s="260"/>
      <c r="C179" s="261"/>
      <c r="D179" s="65"/>
      <c r="E179" s="65"/>
      <c r="F179" s="59" t="s">
        <v>576</v>
      </c>
      <c r="G179" s="65" t="s">
        <v>124</v>
      </c>
      <c r="H179" s="66">
        <v>0</v>
      </c>
      <c r="I179" s="64">
        <v>0</v>
      </c>
      <c r="J179" s="64">
        <v>0</v>
      </c>
      <c r="N179" s="282"/>
      <c r="O179" s="282"/>
      <c r="P179" s="282"/>
      <c r="Q179" s="282"/>
      <c r="R179" s="283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</row>
    <row r="180" spans="1:31" ht="16.5" customHeight="1">
      <c r="A180" s="65" t="s">
        <v>742</v>
      </c>
      <c r="B180" s="260" t="s">
        <v>194</v>
      </c>
      <c r="C180" s="261"/>
      <c r="D180" s="65" t="s">
        <v>37</v>
      </c>
      <c r="E180" s="65" t="s">
        <v>35</v>
      </c>
      <c r="F180" s="59" t="s">
        <v>743</v>
      </c>
      <c r="G180" s="65"/>
      <c r="H180" s="66">
        <v>0</v>
      </c>
      <c r="I180" s="64">
        <v>0</v>
      </c>
      <c r="J180" s="64">
        <v>0</v>
      </c>
      <c r="N180" s="282"/>
      <c r="O180" s="282"/>
      <c r="P180" s="282"/>
      <c r="Q180" s="282"/>
      <c r="R180" s="283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</row>
    <row r="181" spans="1:31" ht="16.5" customHeight="1">
      <c r="A181" s="65" t="s">
        <v>744</v>
      </c>
      <c r="B181" s="260" t="s">
        <v>194</v>
      </c>
      <c r="C181" s="261"/>
      <c r="D181" s="65" t="s">
        <v>37</v>
      </c>
      <c r="E181" s="65" t="s">
        <v>36</v>
      </c>
      <c r="F181" s="59" t="s">
        <v>287</v>
      </c>
      <c r="G181" s="65"/>
      <c r="H181" s="66">
        <v>0</v>
      </c>
      <c r="I181" s="64">
        <v>0</v>
      </c>
      <c r="J181" s="64">
        <v>0</v>
      </c>
      <c r="N181" s="282"/>
      <c r="O181" s="282"/>
      <c r="P181" s="282"/>
      <c r="Q181" s="282"/>
      <c r="R181" s="283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</row>
    <row r="182" spans="1:31" ht="16.5" customHeight="1">
      <c r="A182" s="65" t="s">
        <v>745</v>
      </c>
      <c r="B182" s="260" t="s">
        <v>194</v>
      </c>
      <c r="C182" s="261"/>
      <c r="D182" s="65" t="s">
        <v>38</v>
      </c>
      <c r="E182" s="65" t="s">
        <v>35</v>
      </c>
      <c r="F182" s="59" t="s">
        <v>746</v>
      </c>
      <c r="G182" s="65"/>
      <c r="H182" s="66">
        <v>0</v>
      </c>
      <c r="I182" s="64">
        <v>0</v>
      </c>
      <c r="J182" s="64">
        <v>0</v>
      </c>
      <c r="N182" s="282"/>
      <c r="O182" s="282"/>
      <c r="P182" s="282"/>
      <c r="Q182" s="282"/>
      <c r="R182" s="283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</row>
    <row r="183" spans="1:31" ht="16.5" customHeight="1">
      <c r="A183" s="65" t="s">
        <v>747</v>
      </c>
      <c r="B183" s="260" t="s">
        <v>194</v>
      </c>
      <c r="C183" s="261"/>
      <c r="D183" s="65" t="s">
        <v>38</v>
      </c>
      <c r="E183" s="65" t="s">
        <v>36</v>
      </c>
      <c r="F183" s="59" t="s">
        <v>289</v>
      </c>
      <c r="G183" s="65"/>
      <c r="H183" s="66">
        <v>0</v>
      </c>
      <c r="I183" s="64">
        <v>0</v>
      </c>
      <c r="J183" s="64">
        <v>0</v>
      </c>
      <c r="N183" s="282"/>
      <c r="O183" s="282"/>
      <c r="P183" s="282"/>
      <c r="Q183" s="282"/>
      <c r="R183" s="283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</row>
    <row r="184" spans="1:31" ht="16.5" customHeight="1">
      <c r="A184" s="65" t="s">
        <v>748</v>
      </c>
      <c r="B184" s="260" t="s">
        <v>194</v>
      </c>
      <c r="C184" s="261"/>
      <c r="D184" s="65" t="s">
        <v>193</v>
      </c>
      <c r="E184" s="65" t="s">
        <v>35</v>
      </c>
      <c r="F184" s="59" t="s">
        <v>749</v>
      </c>
      <c r="G184" s="65"/>
      <c r="H184" s="66">
        <v>0</v>
      </c>
      <c r="I184" s="64">
        <v>0</v>
      </c>
      <c r="J184" s="64">
        <v>0</v>
      </c>
      <c r="N184" s="282"/>
      <c r="O184" s="282"/>
      <c r="P184" s="282"/>
      <c r="Q184" s="282"/>
      <c r="R184" s="283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</row>
    <row r="185" spans="1:31" ht="16.5" customHeight="1">
      <c r="A185" s="65" t="s">
        <v>750</v>
      </c>
      <c r="B185" s="260" t="s">
        <v>194</v>
      </c>
      <c r="C185" s="261"/>
      <c r="D185" s="65" t="s">
        <v>193</v>
      </c>
      <c r="E185" s="65" t="s">
        <v>36</v>
      </c>
      <c r="F185" s="59" t="s">
        <v>751</v>
      </c>
      <c r="G185" s="65"/>
      <c r="H185" s="66">
        <v>0</v>
      </c>
      <c r="I185" s="64">
        <v>0</v>
      </c>
      <c r="J185" s="64">
        <v>0</v>
      </c>
      <c r="N185" s="282"/>
      <c r="O185" s="282"/>
      <c r="P185" s="282"/>
      <c r="Q185" s="282"/>
      <c r="R185" s="283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</row>
    <row r="186" spans="1:31" ht="16.5" customHeight="1">
      <c r="A186" s="65" t="s">
        <v>752</v>
      </c>
      <c r="B186" s="260" t="s">
        <v>194</v>
      </c>
      <c r="C186" s="261"/>
      <c r="D186" s="65" t="s">
        <v>194</v>
      </c>
      <c r="E186" s="65" t="s">
        <v>35</v>
      </c>
      <c r="F186" s="59" t="s">
        <v>753</v>
      </c>
      <c r="G186" s="65"/>
      <c r="H186" s="66">
        <v>0</v>
      </c>
      <c r="I186" s="64">
        <v>0</v>
      </c>
      <c r="J186" s="64">
        <v>0</v>
      </c>
      <c r="N186" s="282"/>
      <c r="O186" s="282"/>
      <c r="P186" s="282"/>
      <c r="Q186" s="282"/>
      <c r="R186" s="283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</row>
    <row r="187" spans="1:31" ht="16.5" customHeight="1">
      <c r="A187" s="65" t="s">
        <v>754</v>
      </c>
      <c r="B187" s="260" t="s">
        <v>194</v>
      </c>
      <c r="C187" s="261"/>
      <c r="D187" s="65" t="s">
        <v>194</v>
      </c>
      <c r="E187" s="65" t="s">
        <v>36</v>
      </c>
      <c r="F187" s="59" t="s">
        <v>291</v>
      </c>
      <c r="G187" s="65"/>
      <c r="H187" s="66">
        <v>0</v>
      </c>
      <c r="I187" s="64">
        <v>0</v>
      </c>
      <c r="J187" s="64">
        <v>0</v>
      </c>
      <c r="N187" s="282"/>
      <c r="O187" s="282"/>
      <c r="P187" s="282"/>
      <c r="Q187" s="282"/>
      <c r="R187" s="283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</row>
    <row r="188" spans="1:31" ht="16.5" customHeight="1">
      <c r="A188" s="65" t="s">
        <v>755</v>
      </c>
      <c r="B188" s="260" t="s">
        <v>194</v>
      </c>
      <c r="C188" s="261"/>
      <c r="D188" s="65" t="s">
        <v>211</v>
      </c>
      <c r="E188" s="65" t="s">
        <v>35</v>
      </c>
      <c r="F188" s="59" t="s">
        <v>756</v>
      </c>
      <c r="G188" s="65"/>
      <c r="H188" s="66">
        <v>0</v>
      </c>
      <c r="I188" s="64">
        <v>0</v>
      </c>
      <c r="J188" s="64">
        <v>0</v>
      </c>
      <c r="N188" s="282"/>
      <c r="O188" s="282"/>
      <c r="P188" s="282"/>
      <c r="Q188" s="282"/>
      <c r="R188" s="283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</row>
    <row r="189" spans="1:31" ht="16.5" customHeight="1">
      <c r="A189" s="65" t="s">
        <v>757</v>
      </c>
      <c r="B189" s="260" t="s">
        <v>194</v>
      </c>
      <c r="C189" s="261"/>
      <c r="D189" s="65" t="s">
        <v>211</v>
      </c>
      <c r="E189" s="65" t="s">
        <v>36</v>
      </c>
      <c r="F189" s="59" t="s">
        <v>292</v>
      </c>
      <c r="G189" s="65"/>
      <c r="H189" s="66">
        <v>0</v>
      </c>
      <c r="I189" s="64">
        <v>0</v>
      </c>
      <c r="J189" s="64">
        <v>0</v>
      </c>
      <c r="N189" s="282"/>
      <c r="O189" s="282"/>
      <c r="P189" s="282"/>
      <c r="Q189" s="282"/>
      <c r="R189" s="283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</row>
    <row r="190" spans="1:31" ht="16.5" customHeight="1">
      <c r="A190" s="65" t="s">
        <v>758</v>
      </c>
      <c r="B190" s="279" t="s">
        <v>211</v>
      </c>
      <c r="C190" s="280"/>
      <c r="D190" s="68" t="s">
        <v>35</v>
      </c>
      <c r="E190" s="68" t="s">
        <v>35</v>
      </c>
      <c r="F190" s="63" t="s">
        <v>759</v>
      </c>
      <c r="G190" s="68"/>
      <c r="H190" s="69">
        <f>I190+J190</f>
        <v>563507.1</v>
      </c>
      <c r="I190" s="74">
        <f>I196+I203+I210</f>
        <v>103980.4</v>
      </c>
      <c r="J190" s="74">
        <f>J210+J196</f>
        <v>459526.7</v>
      </c>
      <c r="N190" s="282"/>
      <c r="O190" s="282"/>
      <c r="P190" s="282"/>
      <c r="Q190" s="282"/>
      <c r="R190" s="283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</row>
    <row r="191" spans="1:31" ht="16.5" customHeight="1">
      <c r="A191" s="65" t="s">
        <v>760</v>
      </c>
      <c r="B191" s="260" t="s">
        <v>211</v>
      </c>
      <c r="C191" s="261"/>
      <c r="D191" s="65" t="s">
        <v>36</v>
      </c>
      <c r="E191" s="65" t="s">
        <v>35</v>
      </c>
      <c r="F191" s="59" t="s">
        <v>761</v>
      </c>
      <c r="G191" s="65"/>
      <c r="H191" s="66">
        <v>0</v>
      </c>
      <c r="I191" s="64">
        <v>0</v>
      </c>
      <c r="J191" s="64">
        <v>0</v>
      </c>
      <c r="N191" s="282"/>
      <c r="O191" s="282"/>
      <c r="P191" s="282"/>
      <c r="Q191" s="282"/>
      <c r="R191" s="283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</row>
    <row r="192" spans="1:31" ht="16.5" customHeight="1">
      <c r="A192" s="65" t="s">
        <v>762</v>
      </c>
      <c r="B192" s="260" t="s">
        <v>211</v>
      </c>
      <c r="C192" s="261"/>
      <c r="D192" s="65" t="s">
        <v>36</v>
      </c>
      <c r="E192" s="65" t="s">
        <v>36</v>
      </c>
      <c r="F192" s="59" t="s">
        <v>293</v>
      </c>
      <c r="G192" s="65"/>
      <c r="H192" s="66">
        <v>0</v>
      </c>
      <c r="I192" s="64">
        <v>0</v>
      </c>
      <c r="J192" s="64">
        <v>0</v>
      </c>
      <c r="N192" s="282"/>
      <c r="O192" s="282"/>
      <c r="P192" s="282"/>
      <c r="Q192" s="282"/>
      <c r="R192" s="283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</row>
    <row r="193" spans="1:31" ht="16.5" customHeight="1">
      <c r="A193" s="65" t="s">
        <v>763</v>
      </c>
      <c r="B193" s="260" t="s">
        <v>211</v>
      </c>
      <c r="C193" s="261"/>
      <c r="D193" s="65" t="s">
        <v>37</v>
      </c>
      <c r="E193" s="65" t="s">
        <v>35</v>
      </c>
      <c r="F193" s="59" t="s">
        <v>764</v>
      </c>
      <c r="G193" s="65"/>
      <c r="H193" s="66">
        <v>0</v>
      </c>
      <c r="I193" s="64">
        <v>0</v>
      </c>
      <c r="J193" s="64">
        <v>0</v>
      </c>
      <c r="N193" s="282"/>
      <c r="O193" s="282"/>
      <c r="P193" s="282"/>
      <c r="Q193" s="282"/>
      <c r="R193" s="283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</row>
    <row r="194" spans="1:31" ht="16.5" customHeight="1">
      <c r="A194" s="65" t="s">
        <v>765</v>
      </c>
      <c r="B194" s="260" t="s">
        <v>211</v>
      </c>
      <c r="C194" s="261"/>
      <c r="D194" s="65" t="s">
        <v>37</v>
      </c>
      <c r="E194" s="65" t="s">
        <v>36</v>
      </c>
      <c r="F194" s="59" t="s">
        <v>295</v>
      </c>
      <c r="G194" s="65"/>
      <c r="H194" s="66">
        <v>0</v>
      </c>
      <c r="I194" s="64">
        <v>0</v>
      </c>
      <c r="J194" s="64">
        <v>0</v>
      </c>
      <c r="N194" s="282"/>
      <c r="O194" s="282"/>
      <c r="P194" s="282"/>
      <c r="Q194" s="282"/>
      <c r="R194" s="283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</row>
    <row r="195" spans="1:31" ht="16.5" customHeight="1">
      <c r="A195" s="65"/>
      <c r="B195" s="260"/>
      <c r="C195" s="261"/>
      <c r="D195" s="65"/>
      <c r="E195" s="65"/>
      <c r="F195" s="59" t="s">
        <v>700</v>
      </c>
      <c r="G195" s="65" t="s">
        <v>122</v>
      </c>
      <c r="H195" s="66">
        <v>0</v>
      </c>
      <c r="I195" s="64">
        <v>0</v>
      </c>
      <c r="J195" s="64">
        <v>0</v>
      </c>
      <c r="N195" s="282"/>
      <c r="O195" s="282"/>
      <c r="P195" s="282"/>
      <c r="Q195" s="282"/>
      <c r="R195" s="283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</row>
    <row r="196" spans="1:31" ht="16.5" customHeight="1">
      <c r="A196" s="65" t="s">
        <v>766</v>
      </c>
      <c r="B196" s="279" t="s">
        <v>211</v>
      </c>
      <c r="C196" s="280"/>
      <c r="D196" s="68" t="s">
        <v>38</v>
      </c>
      <c r="E196" s="68" t="s">
        <v>35</v>
      </c>
      <c r="F196" s="63" t="s">
        <v>767</v>
      </c>
      <c r="G196" s="68"/>
      <c r="H196" s="69">
        <f>H197</f>
        <v>78813.3</v>
      </c>
      <c r="I196" s="74">
        <f>I197</f>
        <v>3000</v>
      </c>
      <c r="J196" s="74">
        <f>J197</f>
        <v>75813.3</v>
      </c>
      <c r="N196" s="282"/>
      <c r="O196" s="282"/>
      <c r="P196" s="282"/>
      <c r="Q196" s="282"/>
      <c r="R196" s="283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</row>
    <row r="197" spans="1:31" ht="16.5" customHeight="1">
      <c r="A197" s="65" t="s">
        <v>768</v>
      </c>
      <c r="B197" s="260" t="s">
        <v>211</v>
      </c>
      <c r="C197" s="261"/>
      <c r="D197" s="65" t="s">
        <v>38</v>
      </c>
      <c r="E197" s="65" t="s">
        <v>36</v>
      </c>
      <c r="F197" s="59" t="s">
        <v>296</v>
      </c>
      <c r="G197" s="65"/>
      <c r="H197" s="66">
        <f>I197+J197</f>
        <v>78813.3</v>
      </c>
      <c r="I197" s="64">
        <v>3000</v>
      </c>
      <c r="J197" s="64">
        <f>J200+J201+J202</f>
        <v>75813.3</v>
      </c>
      <c r="N197" s="282"/>
      <c r="O197" s="282"/>
      <c r="P197" s="282"/>
      <c r="Q197" s="282"/>
      <c r="R197" s="283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</row>
    <row r="198" spans="1:31" ht="16.5" customHeight="1">
      <c r="A198" s="65"/>
      <c r="B198" s="260"/>
      <c r="C198" s="261"/>
      <c r="D198" s="65"/>
      <c r="E198" s="65"/>
      <c r="F198" s="59" t="s">
        <v>531</v>
      </c>
      <c r="G198" s="65" t="s">
        <v>58</v>
      </c>
      <c r="H198" s="66">
        <f>I198</f>
        <v>3000</v>
      </c>
      <c r="I198" s="64">
        <v>3000</v>
      </c>
      <c r="J198" s="164" t="s">
        <v>4</v>
      </c>
      <c r="N198" s="282"/>
      <c r="O198" s="282"/>
      <c r="P198" s="282"/>
      <c r="Q198" s="282"/>
      <c r="R198" s="283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</row>
    <row r="199" spans="1:31" ht="16.5" customHeight="1">
      <c r="A199" s="65"/>
      <c r="B199" s="260"/>
      <c r="C199" s="261"/>
      <c r="D199" s="65"/>
      <c r="E199" s="65"/>
      <c r="F199" s="59" t="s">
        <v>567</v>
      </c>
      <c r="G199" s="65" t="s">
        <v>90</v>
      </c>
      <c r="H199" s="66"/>
      <c r="I199" s="64"/>
      <c r="J199" s="164" t="s">
        <v>4</v>
      </c>
      <c r="N199" s="282"/>
      <c r="O199" s="282"/>
      <c r="P199" s="282"/>
      <c r="Q199" s="282"/>
      <c r="R199" s="283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</row>
    <row r="200" spans="1:31" s="67" customFormat="1" ht="16.5" customHeight="1">
      <c r="A200" s="65"/>
      <c r="B200" s="218"/>
      <c r="C200" s="219"/>
      <c r="D200" s="65"/>
      <c r="E200" s="65"/>
      <c r="F200" s="59"/>
      <c r="G200" s="65">
        <v>5112</v>
      </c>
      <c r="H200" s="66">
        <f>J200</f>
        <v>73653.3</v>
      </c>
      <c r="I200" s="164" t="s">
        <v>4</v>
      </c>
      <c r="J200" s="64">
        <f>41040+32613.3</f>
        <v>73653.3</v>
      </c>
      <c r="N200" s="282"/>
      <c r="O200" s="282"/>
      <c r="P200" s="282"/>
      <c r="Q200" s="282"/>
      <c r="R200" s="283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</row>
    <row r="201" spans="1:31" s="67" customFormat="1" ht="16.5" customHeight="1">
      <c r="A201" s="65"/>
      <c r="B201" s="218"/>
      <c r="C201" s="219"/>
      <c r="D201" s="65"/>
      <c r="E201" s="65"/>
      <c r="F201" s="59"/>
      <c r="G201" s="65">
        <v>5113</v>
      </c>
      <c r="H201" s="66">
        <f t="shared" ref="H201:H202" si="2">J201</f>
        <v>0</v>
      </c>
      <c r="I201" s="164" t="s">
        <v>4</v>
      </c>
      <c r="J201" s="64">
        <v>0</v>
      </c>
      <c r="N201" s="282"/>
      <c r="O201" s="282"/>
      <c r="P201" s="282"/>
      <c r="Q201" s="282"/>
      <c r="R201" s="283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</row>
    <row r="202" spans="1:31" s="67" customFormat="1" ht="16.5" customHeight="1">
      <c r="A202" s="65"/>
      <c r="B202" s="218"/>
      <c r="C202" s="219"/>
      <c r="D202" s="65"/>
      <c r="E202" s="65"/>
      <c r="F202" s="59"/>
      <c r="G202" s="65">
        <v>5134</v>
      </c>
      <c r="H202" s="66">
        <f t="shared" si="2"/>
        <v>2160</v>
      </c>
      <c r="I202" s="164" t="s">
        <v>4</v>
      </c>
      <c r="J202" s="64">
        <v>2160</v>
      </c>
      <c r="N202" s="282"/>
      <c r="O202" s="282"/>
      <c r="P202" s="282"/>
      <c r="Q202" s="282"/>
      <c r="R202" s="283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</row>
    <row r="203" spans="1:31" ht="16.5" customHeight="1">
      <c r="A203" s="65" t="s">
        <v>769</v>
      </c>
      <c r="B203" s="279" t="s">
        <v>211</v>
      </c>
      <c r="C203" s="280"/>
      <c r="D203" s="68" t="s">
        <v>193</v>
      </c>
      <c r="E203" s="68" t="s">
        <v>35</v>
      </c>
      <c r="F203" s="63" t="s">
        <v>770</v>
      </c>
      <c r="G203" s="68"/>
      <c r="H203" s="69">
        <f>I203</f>
        <v>96000</v>
      </c>
      <c r="I203" s="74">
        <f>I204</f>
        <v>96000</v>
      </c>
      <c r="J203" s="74">
        <v>0</v>
      </c>
      <c r="N203" s="282"/>
      <c r="O203" s="282"/>
      <c r="P203" s="282"/>
      <c r="Q203" s="282"/>
      <c r="R203" s="283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</row>
    <row r="204" spans="1:31" ht="16.5" customHeight="1">
      <c r="A204" s="65" t="s">
        <v>771</v>
      </c>
      <c r="B204" s="260" t="s">
        <v>211</v>
      </c>
      <c r="C204" s="261"/>
      <c r="D204" s="65" t="s">
        <v>193</v>
      </c>
      <c r="E204" s="65" t="s">
        <v>36</v>
      </c>
      <c r="F204" s="59" t="s">
        <v>298</v>
      </c>
      <c r="G204" s="65"/>
      <c r="H204" s="66">
        <f>I204</f>
        <v>96000</v>
      </c>
      <c r="I204" s="64">
        <f>I205</f>
        <v>96000</v>
      </c>
      <c r="J204" s="64">
        <v>0</v>
      </c>
      <c r="N204" s="282"/>
      <c r="O204" s="282"/>
      <c r="P204" s="282"/>
      <c r="Q204" s="282"/>
      <c r="R204" s="283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</row>
    <row r="205" spans="1:31" ht="16.5" customHeight="1">
      <c r="A205" s="65"/>
      <c r="B205" s="260"/>
      <c r="C205" s="261"/>
      <c r="D205" s="65"/>
      <c r="E205" s="65"/>
      <c r="F205" s="59" t="s">
        <v>530</v>
      </c>
      <c r="G205" s="65" t="s">
        <v>57</v>
      </c>
      <c r="H205" s="66">
        <f>I205</f>
        <v>96000</v>
      </c>
      <c r="I205" s="64">
        <v>96000</v>
      </c>
      <c r="J205" s="64">
        <v>0</v>
      </c>
      <c r="N205" s="282"/>
      <c r="O205" s="282"/>
      <c r="P205" s="282"/>
      <c r="Q205" s="282"/>
      <c r="R205" s="283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</row>
    <row r="206" spans="1:31" ht="16.5" customHeight="1">
      <c r="A206" s="65"/>
      <c r="B206" s="260"/>
      <c r="C206" s="261"/>
      <c r="D206" s="65"/>
      <c r="E206" s="65"/>
      <c r="F206" s="59" t="s">
        <v>575</v>
      </c>
      <c r="G206" s="65" t="s">
        <v>123</v>
      </c>
      <c r="H206" s="66">
        <v>0</v>
      </c>
      <c r="I206" s="64">
        <v>0</v>
      </c>
      <c r="J206" s="64">
        <v>0</v>
      </c>
      <c r="N206" s="282"/>
      <c r="O206" s="282"/>
      <c r="P206" s="282"/>
      <c r="Q206" s="282"/>
      <c r="R206" s="283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</row>
    <row r="207" spans="1:31" ht="16.5" customHeight="1">
      <c r="A207" s="65" t="s">
        <v>772</v>
      </c>
      <c r="B207" s="279" t="s">
        <v>211</v>
      </c>
      <c r="C207" s="280"/>
      <c r="D207" s="68" t="s">
        <v>194</v>
      </c>
      <c r="E207" s="68" t="s">
        <v>35</v>
      </c>
      <c r="F207" s="63" t="s">
        <v>773</v>
      </c>
      <c r="G207" s="68"/>
      <c r="H207" s="69">
        <v>0</v>
      </c>
      <c r="I207" s="74">
        <v>0</v>
      </c>
      <c r="J207" s="74">
        <v>0</v>
      </c>
      <c r="N207" s="282"/>
      <c r="O207" s="282"/>
      <c r="P207" s="282"/>
      <c r="Q207" s="282"/>
      <c r="R207" s="283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</row>
    <row r="208" spans="1:31" ht="16.5" customHeight="1">
      <c r="A208" s="65" t="s">
        <v>774</v>
      </c>
      <c r="B208" s="260" t="s">
        <v>211</v>
      </c>
      <c r="C208" s="261"/>
      <c r="D208" s="65" t="s">
        <v>194</v>
      </c>
      <c r="E208" s="65" t="s">
        <v>36</v>
      </c>
      <c r="F208" s="59" t="s">
        <v>775</v>
      </c>
      <c r="G208" s="65"/>
      <c r="H208" s="66">
        <v>0</v>
      </c>
      <c r="I208" s="64">
        <v>0</v>
      </c>
      <c r="J208" s="64">
        <v>0</v>
      </c>
      <c r="N208" s="282"/>
      <c r="O208" s="282"/>
      <c r="P208" s="282"/>
      <c r="Q208" s="282"/>
      <c r="R208" s="283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</row>
    <row r="209" spans="1:31" ht="16.5" customHeight="1">
      <c r="A209" s="65" t="s">
        <v>776</v>
      </c>
      <c r="B209" s="260" t="s">
        <v>211</v>
      </c>
      <c r="C209" s="261"/>
      <c r="D209" s="65" t="s">
        <v>211</v>
      </c>
      <c r="E209" s="65" t="s">
        <v>35</v>
      </c>
      <c r="F209" s="59" t="s">
        <v>777</v>
      </c>
      <c r="G209" s="65"/>
      <c r="H209" s="66">
        <v>0</v>
      </c>
      <c r="I209" s="64">
        <v>0</v>
      </c>
      <c r="J209" s="64">
        <v>0</v>
      </c>
      <c r="N209" s="282"/>
      <c r="O209" s="282"/>
      <c r="P209" s="282"/>
      <c r="Q209" s="282"/>
      <c r="R209" s="283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</row>
    <row r="210" spans="1:31" ht="16.5" customHeight="1">
      <c r="A210" s="65" t="s">
        <v>778</v>
      </c>
      <c r="B210" s="279" t="s">
        <v>211</v>
      </c>
      <c r="C210" s="280"/>
      <c r="D210" s="68" t="s">
        <v>211</v>
      </c>
      <c r="E210" s="68" t="s">
        <v>36</v>
      </c>
      <c r="F210" s="63" t="s">
        <v>301</v>
      </c>
      <c r="G210" s="68"/>
      <c r="H210" s="69">
        <f>I210+J210</f>
        <v>388693.80000000005</v>
      </c>
      <c r="I210" s="74">
        <f>I211</f>
        <v>4980.3999999999996</v>
      </c>
      <c r="J210" s="74">
        <f>J213+J214</f>
        <v>383713.4</v>
      </c>
      <c r="N210" s="282"/>
      <c r="O210" s="282"/>
      <c r="P210" s="282"/>
      <c r="Q210" s="282"/>
      <c r="R210" s="283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</row>
    <row r="211" spans="1:31" ht="16.5" customHeight="1">
      <c r="A211" s="65"/>
      <c r="B211" s="260"/>
      <c r="C211" s="261"/>
      <c r="D211" s="65"/>
      <c r="E211" s="65"/>
      <c r="F211" s="59" t="s">
        <v>559</v>
      </c>
      <c r="G211" s="65" t="s">
        <v>73</v>
      </c>
      <c r="H211" s="66">
        <f>I211</f>
        <v>4980.3999999999996</v>
      </c>
      <c r="I211" s="64">
        <v>4980.3999999999996</v>
      </c>
      <c r="J211" s="64" t="s">
        <v>28</v>
      </c>
      <c r="N211" s="282"/>
      <c r="O211" s="282"/>
      <c r="P211" s="282"/>
      <c r="Q211" s="282"/>
      <c r="R211" s="283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</row>
    <row r="212" spans="1:31" ht="16.5" customHeight="1">
      <c r="A212" s="65"/>
      <c r="B212" s="260"/>
      <c r="C212" s="261"/>
      <c r="D212" s="65"/>
      <c r="E212" s="65"/>
      <c r="F212" s="59" t="s">
        <v>779</v>
      </c>
      <c r="G212" s="65" t="s">
        <v>99</v>
      </c>
      <c r="H212" s="66">
        <v>0</v>
      </c>
      <c r="I212" s="64">
        <v>0</v>
      </c>
      <c r="J212" s="64" t="s">
        <v>28</v>
      </c>
      <c r="N212" s="282"/>
      <c r="O212" s="282"/>
      <c r="P212" s="282"/>
      <c r="Q212" s="282"/>
      <c r="R212" s="283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</row>
    <row r="213" spans="1:31" ht="16.5" customHeight="1">
      <c r="A213" s="65"/>
      <c r="B213" s="260"/>
      <c r="C213" s="261"/>
      <c r="D213" s="65"/>
      <c r="E213" s="65"/>
      <c r="F213" s="59" t="s">
        <v>575</v>
      </c>
      <c r="G213" s="65" t="s">
        <v>123</v>
      </c>
      <c r="H213" s="66">
        <f>J213</f>
        <v>383713.4</v>
      </c>
      <c r="I213" s="64" t="s">
        <v>28</v>
      </c>
      <c r="J213" s="64">
        <v>383713.4</v>
      </c>
      <c r="N213" s="282"/>
      <c r="O213" s="282"/>
      <c r="P213" s="282"/>
      <c r="Q213" s="282"/>
      <c r="R213" s="283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</row>
    <row r="214" spans="1:31" ht="16.5" customHeight="1">
      <c r="A214" s="65"/>
      <c r="B214" s="260"/>
      <c r="C214" s="261"/>
      <c r="D214" s="65"/>
      <c r="E214" s="65"/>
      <c r="F214" s="59" t="s">
        <v>1185</v>
      </c>
      <c r="G214" s="65">
        <v>5134</v>
      </c>
      <c r="H214" s="66">
        <v>0</v>
      </c>
      <c r="I214" s="64">
        <v>0</v>
      </c>
      <c r="J214" s="64">
        <v>0</v>
      </c>
      <c r="N214" s="282"/>
      <c r="O214" s="282"/>
      <c r="P214" s="282"/>
      <c r="Q214" s="282"/>
      <c r="R214" s="283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</row>
    <row r="215" spans="1:31" ht="16.5" customHeight="1">
      <c r="A215" s="65" t="s">
        <v>780</v>
      </c>
      <c r="B215" s="260" t="s">
        <v>214</v>
      </c>
      <c r="C215" s="261"/>
      <c r="D215" s="65" t="s">
        <v>35</v>
      </c>
      <c r="E215" s="65" t="s">
        <v>35</v>
      </c>
      <c r="F215" s="59" t="s">
        <v>781</v>
      </c>
      <c r="G215" s="65"/>
      <c r="H215" s="66">
        <v>0</v>
      </c>
      <c r="I215" s="64">
        <v>0</v>
      </c>
      <c r="J215" s="64">
        <v>0</v>
      </c>
      <c r="N215" s="282"/>
      <c r="O215" s="282"/>
      <c r="P215" s="282"/>
      <c r="Q215" s="282"/>
      <c r="R215" s="283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</row>
    <row r="216" spans="1:31" ht="16.5" hidden="1" customHeight="1">
      <c r="A216" s="65" t="s">
        <v>782</v>
      </c>
      <c r="B216" s="260" t="s">
        <v>214</v>
      </c>
      <c r="C216" s="261"/>
      <c r="D216" s="65" t="s">
        <v>36</v>
      </c>
      <c r="E216" s="65" t="s">
        <v>35</v>
      </c>
      <c r="F216" s="59" t="s">
        <v>783</v>
      </c>
      <c r="G216" s="65"/>
      <c r="H216" s="66">
        <v>0</v>
      </c>
      <c r="I216" s="64">
        <v>0</v>
      </c>
      <c r="J216" s="64">
        <v>0</v>
      </c>
      <c r="N216" s="282"/>
      <c r="O216" s="282"/>
      <c r="P216" s="282"/>
      <c r="Q216" s="282"/>
      <c r="R216" s="283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</row>
    <row r="217" spans="1:31" ht="16.5" hidden="1" customHeight="1">
      <c r="A217" s="65" t="s">
        <v>784</v>
      </c>
      <c r="B217" s="260" t="s">
        <v>214</v>
      </c>
      <c r="C217" s="261"/>
      <c r="D217" s="65" t="s">
        <v>36</v>
      </c>
      <c r="E217" s="65" t="s">
        <v>36</v>
      </c>
      <c r="F217" s="59" t="s">
        <v>304</v>
      </c>
      <c r="G217" s="65"/>
      <c r="H217" s="66">
        <v>0</v>
      </c>
      <c r="I217" s="64">
        <v>0</v>
      </c>
      <c r="J217" s="64">
        <v>0</v>
      </c>
      <c r="N217" s="282"/>
      <c r="O217" s="282"/>
      <c r="P217" s="282"/>
      <c r="Q217" s="282"/>
      <c r="R217" s="283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</row>
    <row r="218" spans="1:31" ht="16.5" hidden="1" customHeight="1">
      <c r="A218" s="65" t="s">
        <v>785</v>
      </c>
      <c r="B218" s="260" t="s">
        <v>214</v>
      </c>
      <c r="C218" s="261"/>
      <c r="D218" s="65" t="s">
        <v>36</v>
      </c>
      <c r="E218" s="65" t="s">
        <v>37</v>
      </c>
      <c r="F218" s="59" t="s">
        <v>305</v>
      </c>
      <c r="G218" s="65"/>
      <c r="H218" s="66">
        <v>0</v>
      </c>
      <c r="I218" s="64">
        <v>0</v>
      </c>
      <c r="J218" s="64">
        <v>0</v>
      </c>
      <c r="N218" s="282"/>
      <c r="O218" s="282"/>
      <c r="P218" s="282"/>
      <c r="Q218" s="282"/>
      <c r="R218" s="283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</row>
    <row r="219" spans="1:31" ht="16.5" hidden="1" customHeight="1">
      <c r="A219" s="65" t="s">
        <v>786</v>
      </c>
      <c r="B219" s="260" t="s">
        <v>214</v>
      </c>
      <c r="C219" s="261"/>
      <c r="D219" s="65" t="s">
        <v>36</v>
      </c>
      <c r="E219" s="65" t="s">
        <v>38</v>
      </c>
      <c r="F219" s="59" t="s">
        <v>306</v>
      </c>
      <c r="G219" s="65"/>
      <c r="H219" s="66">
        <v>0</v>
      </c>
      <c r="I219" s="64">
        <v>0</v>
      </c>
      <c r="J219" s="64">
        <v>0</v>
      </c>
      <c r="N219" s="282"/>
      <c r="O219" s="282"/>
      <c r="P219" s="282"/>
      <c r="Q219" s="282"/>
      <c r="R219" s="283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</row>
    <row r="220" spans="1:31" ht="16.5" hidden="1" customHeight="1">
      <c r="A220" s="65" t="s">
        <v>787</v>
      </c>
      <c r="B220" s="260" t="s">
        <v>214</v>
      </c>
      <c r="C220" s="261"/>
      <c r="D220" s="65" t="s">
        <v>37</v>
      </c>
      <c r="E220" s="65" t="s">
        <v>35</v>
      </c>
      <c r="F220" s="59" t="s">
        <v>788</v>
      </c>
      <c r="G220" s="65"/>
      <c r="H220" s="66">
        <v>0</v>
      </c>
      <c r="I220" s="64">
        <v>0</v>
      </c>
      <c r="J220" s="64">
        <v>0</v>
      </c>
      <c r="N220" s="282"/>
      <c r="O220" s="282"/>
      <c r="P220" s="282"/>
      <c r="Q220" s="282"/>
      <c r="R220" s="283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</row>
    <row r="221" spans="1:31" ht="16.5" hidden="1" customHeight="1">
      <c r="A221" s="65" t="s">
        <v>789</v>
      </c>
      <c r="B221" s="260" t="s">
        <v>214</v>
      </c>
      <c r="C221" s="261"/>
      <c r="D221" s="65" t="s">
        <v>37</v>
      </c>
      <c r="E221" s="65" t="s">
        <v>36</v>
      </c>
      <c r="F221" s="59" t="s">
        <v>308</v>
      </c>
      <c r="G221" s="65"/>
      <c r="H221" s="66">
        <v>0</v>
      </c>
      <c r="I221" s="64">
        <v>0</v>
      </c>
      <c r="J221" s="64">
        <v>0</v>
      </c>
      <c r="N221" s="282"/>
      <c r="O221" s="282"/>
      <c r="P221" s="282"/>
      <c r="Q221" s="282"/>
      <c r="R221" s="283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</row>
    <row r="222" spans="1:31" ht="16.5" hidden="1" customHeight="1">
      <c r="A222" s="65" t="s">
        <v>790</v>
      </c>
      <c r="B222" s="260" t="s">
        <v>214</v>
      </c>
      <c r="C222" s="261"/>
      <c r="D222" s="65" t="s">
        <v>37</v>
      </c>
      <c r="E222" s="65" t="s">
        <v>37</v>
      </c>
      <c r="F222" s="59" t="s">
        <v>309</v>
      </c>
      <c r="G222" s="65"/>
      <c r="H222" s="66">
        <v>0</v>
      </c>
      <c r="I222" s="64">
        <v>0</v>
      </c>
      <c r="J222" s="64">
        <v>0</v>
      </c>
      <c r="N222" s="282"/>
      <c r="O222" s="282"/>
      <c r="P222" s="282"/>
      <c r="Q222" s="282"/>
      <c r="R222" s="283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</row>
    <row r="223" spans="1:31" ht="16.5" hidden="1" customHeight="1">
      <c r="A223" s="65" t="s">
        <v>791</v>
      </c>
      <c r="B223" s="260" t="s">
        <v>214</v>
      </c>
      <c r="C223" s="261"/>
      <c r="D223" s="65" t="s">
        <v>37</v>
      </c>
      <c r="E223" s="65" t="s">
        <v>38</v>
      </c>
      <c r="F223" s="59" t="s">
        <v>792</v>
      </c>
      <c r="G223" s="65"/>
      <c r="H223" s="66">
        <v>0</v>
      </c>
      <c r="I223" s="64">
        <v>0</v>
      </c>
      <c r="J223" s="64">
        <v>0</v>
      </c>
      <c r="N223" s="282"/>
      <c r="O223" s="282"/>
      <c r="P223" s="282"/>
      <c r="Q223" s="282"/>
      <c r="R223" s="283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</row>
    <row r="224" spans="1:31" ht="16.5" hidden="1" customHeight="1">
      <c r="A224" s="65" t="s">
        <v>793</v>
      </c>
      <c r="B224" s="260" t="s">
        <v>214</v>
      </c>
      <c r="C224" s="261"/>
      <c r="D224" s="65" t="s">
        <v>37</v>
      </c>
      <c r="E224" s="65" t="s">
        <v>193</v>
      </c>
      <c r="F224" s="59" t="s">
        <v>311</v>
      </c>
      <c r="G224" s="65"/>
      <c r="H224" s="66">
        <v>0</v>
      </c>
      <c r="I224" s="64">
        <v>0</v>
      </c>
      <c r="J224" s="64">
        <v>0</v>
      </c>
      <c r="N224" s="282"/>
      <c r="O224" s="282"/>
      <c r="P224" s="282"/>
      <c r="Q224" s="282"/>
      <c r="R224" s="283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</row>
    <row r="225" spans="1:31" ht="16.5" hidden="1" customHeight="1">
      <c r="A225" s="65" t="s">
        <v>794</v>
      </c>
      <c r="B225" s="260" t="s">
        <v>214</v>
      </c>
      <c r="C225" s="261"/>
      <c r="D225" s="65" t="s">
        <v>38</v>
      </c>
      <c r="E225" s="65" t="s">
        <v>35</v>
      </c>
      <c r="F225" s="59" t="s">
        <v>795</v>
      </c>
      <c r="G225" s="65"/>
      <c r="H225" s="66">
        <v>0</v>
      </c>
      <c r="I225" s="64">
        <v>0</v>
      </c>
      <c r="J225" s="64">
        <v>0</v>
      </c>
      <c r="N225" s="282"/>
      <c r="O225" s="282"/>
      <c r="P225" s="282"/>
      <c r="Q225" s="282"/>
      <c r="R225" s="283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</row>
    <row r="226" spans="1:31" ht="16.5" hidden="1" customHeight="1">
      <c r="A226" s="65" t="s">
        <v>796</v>
      </c>
      <c r="B226" s="260" t="s">
        <v>214</v>
      </c>
      <c r="C226" s="261"/>
      <c r="D226" s="65" t="s">
        <v>38</v>
      </c>
      <c r="E226" s="65" t="s">
        <v>36</v>
      </c>
      <c r="F226" s="59" t="s">
        <v>797</v>
      </c>
      <c r="G226" s="65"/>
      <c r="H226" s="66">
        <v>0</v>
      </c>
      <c r="I226" s="64">
        <v>0</v>
      </c>
      <c r="J226" s="64">
        <v>0</v>
      </c>
      <c r="N226" s="282"/>
      <c r="O226" s="282"/>
      <c r="P226" s="282"/>
      <c r="Q226" s="282"/>
      <c r="R226" s="283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</row>
    <row r="227" spans="1:31" ht="16.5" hidden="1" customHeight="1">
      <c r="A227" s="65" t="s">
        <v>798</v>
      </c>
      <c r="B227" s="260" t="s">
        <v>214</v>
      </c>
      <c r="C227" s="261"/>
      <c r="D227" s="65" t="s">
        <v>38</v>
      </c>
      <c r="E227" s="65" t="s">
        <v>37</v>
      </c>
      <c r="F227" s="59" t="s">
        <v>314</v>
      </c>
      <c r="G227" s="65"/>
      <c r="H227" s="66">
        <v>0</v>
      </c>
      <c r="I227" s="64">
        <v>0</v>
      </c>
      <c r="J227" s="64">
        <v>0</v>
      </c>
      <c r="N227" s="282"/>
      <c r="O227" s="282"/>
      <c r="P227" s="282"/>
      <c r="Q227" s="282"/>
      <c r="R227" s="283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</row>
    <row r="228" spans="1:31" ht="16.5" hidden="1" customHeight="1">
      <c r="A228" s="65" t="s">
        <v>799</v>
      </c>
      <c r="B228" s="260" t="s">
        <v>214</v>
      </c>
      <c r="C228" s="261"/>
      <c r="D228" s="65" t="s">
        <v>38</v>
      </c>
      <c r="E228" s="65" t="s">
        <v>38</v>
      </c>
      <c r="F228" s="59" t="s">
        <v>800</v>
      </c>
      <c r="G228" s="65"/>
      <c r="H228" s="66">
        <v>0</v>
      </c>
      <c r="I228" s="64">
        <v>0</v>
      </c>
      <c r="J228" s="64">
        <v>0</v>
      </c>
      <c r="N228" s="282"/>
      <c r="O228" s="282"/>
      <c r="P228" s="282"/>
      <c r="Q228" s="282"/>
      <c r="R228" s="283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</row>
    <row r="229" spans="1:31" ht="16.5" hidden="1" customHeight="1">
      <c r="A229" s="65" t="s">
        <v>801</v>
      </c>
      <c r="B229" s="260" t="s">
        <v>214</v>
      </c>
      <c r="C229" s="261"/>
      <c r="D229" s="65" t="s">
        <v>38</v>
      </c>
      <c r="E229" s="65" t="s">
        <v>193</v>
      </c>
      <c r="F229" s="59" t="s">
        <v>316</v>
      </c>
      <c r="G229" s="65"/>
      <c r="H229" s="66">
        <v>0</v>
      </c>
      <c r="I229" s="64">
        <v>0</v>
      </c>
      <c r="J229" s="64">
        <v>0</v>
      </c>
      <c r="N229" s="282"/>
      <c r="O229" s="282"/>
      <c r="P229" s="282"/>
      <c r="Q229" s="282"/>
      <c r="R229" s="283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</row>
    <row r="230" spans="1:31" ht="16.5" hidden="1" customHeight="1">
      <c r="A230" s="65" t="s">
        <v>802</v>
      </c>
      <c r="B230" s="260" t="s">
        <v>214</v>
      </c>
      <c r="C230" s="261"/>
      <c r="D230" s="65" t="s">
        <v>193</v>
      </c>
      <c r="E230" s="65" t="s">
        <v>35</v>
      </c>
      <c r="F230" s="59" t="s">
        <v>803</v>
      </c>
      <c r="G230" s="65"/>
      <c r="H230" s="66">
        <v>0</v>
      </c>
      <c r="I230" s="64">
        <v>0</v>
      </c>
      <c r="J230" s="64">
        <v>0</v>
      </c>
      <c r="N230" s="282"/>
      <c r="O230" s="282"/>
      <c r="P230" s="282"/>
      <c r="Q230" s="282"/>
      <c r="R230" s="283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</row>
    <row r="231" spans="1:31" ht="16.5" hidden="1" customHeight="1">
      <c r="A231" s="65" t="s">
        <v>804</v>
      </c>
      <c r="B231" s="260" t="s">
        <v>214</v>
      </c>
      <c r="C231" s="261"/>
      <c r="D231" s="65" t="s">
        <v>193</v>
      </c>
      <c r="E231" s="65" t="s">
        <v>36</v>
      </c>
      <c r="F231" s="59" t="s">
        <v>317</v>
      </c>
      <c r="G231" s="65"/>
      <c r="H231" s="66">
        <v>0</v>
      </c>
      <c r="I231" s="64">
        <v>0</v>
      </c>
      <c r="J231" s="64">
        <v>0</v>
      </c>
      <c r="N231" s="282"/>
      <c r="O231" s="282"/>
      <c r="P231" s="282"/>
      <c r="Q231" s="282"/>
      <c r="R231" s="283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</row>
    <row r="232" spans="1:31" ht="16.5" hidden="1" customHeight="1">
      <c r="A232" s="65" t="s">
        <v>805</v>
      </c>
      <c r="B232" s="260" t="s">
        <v>214</v>
      </c>
      <c r="C232" s="261"/>
      <c r="D232" s="65" t="s">
        <v>194</v>
      </c>
      <c r="E232" s="65" t="s">
        <v>35</v>
      </c>
      <c r="F232" s="59" t="s">
        <v>806</v>
      </c>
      <c r="G232" s="65"/>
      <c r="H232" s="66">
        <v>0</v>
      </c>
      <c r="I232" s="64">
        <v>0</v>
      </c>
      <c r="J232" s="64">
        <v>0</v>
      </c>
      <c r="N232" s="282"/>
      <c r="O232" s="282"/>
      <c r="P232" s="282"/>
      <c r="Q232" s="282"/>
      <c r="R232" s="283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</row>
    <row r="233" spans="1:31" ht="16.5" hidden="1" customHeight="1">
      <c r="A233" s="65" t="s">
        <v>807</v>
      </c>
      <c r="B233" s="260" t="s">
        <v>214</v>
      </c>
      <c r="C233" s="261"/>
      <c r="D233" s="65" t="s">
        <v>194</v>
      </c>
      <c r="E233" s="65" t="s">
        <v>36</v>
      </c>
      <c r="F233" s="59" t="s">
        <v>808</v>
      </c>
      <c r="G233" s="65"/>
      <c r="H233" s="66">
        <v>0</v>
      </c>
      <c r="I233" s="64">
        <v>0</v>
      </c>
      <c r="J233" s="64">
        <v>0</v>
      </c>
      <c r="N233" s="282"/>
      <c r="O233" s="282"/>
      <c r="P233" s="282"/>
      <c r="Q233" s="282"/>
      <c r="R233" s="283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</row>
    <row r="234" spans="1:31" ht="16.5" hidden="1" customHeight="1">
      <c r="A234" s="65" t="s">
        <v>809</v>
      </c>
      <c r="B234" s="260" t="s">
        <v>214</v>
      </c>
      <c r="C234" s="261"/>
      <c r="D234" s="65" t="s">
        <v>211</v>
      </c>
      <c r="E234" s="65" t="s">
        <v>35</v>
      </c>
      <c r="F234" s="59" t="s">
        <v>810</v>
      </c>
      <c r="G234" s="65"/>
      <c r="H234" s="66">
        <v>0</v>
      </c>
      <c r="I234" s="64">
        <v>0</v>
      </c>
      <c r="J234" s="64">
        <v>0</v>
      </c>
      <c r="N234" s="282"/>
      <c r="O234" s="282"/>
      <c r="P234" s="282"/>
      <c r="Q234" s="282"/>
      <c r="R234" s="283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</row>
    <row r="235" spans="1:31" ht="16.5" hidden="1" customHeight="1">
      <c r="A235" s="65" t="s">
        <v>811</v>
      </c>
      <c r="B235" s="260" t="s">
        <v>214</v>
      </c>
      <c r="C235" s="261"/>
      <c r="D235" s="65" t="s">
        <v>211</v>
      </c>
      <c r="E235" s="65" t="s">
        <v>36</v>
      </c>
      <c r="F235" s="59" t="s">
        <v>320</v>
      </c>
      <c r="G235" s="65"/>
      <c r="H235" s="66">
        <v>0</v>
      </c>
      <c r="I235" s="64">
        <v>0</v>
      </c>
      <c r="J235" s="64">
        <v>0</v>
      </c>
      <c r="N235" s="282"/>
      <c r="O235" s="282"/>
      <c r="P235" s="282"/>
      <c r="Q235" s="282"/>
      <c r="R235" s="283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</row>
    <row r="236" spans="1:31" ht="16.5" hidden="1" customHeight="1">
      <c r="A236" s="65" t="s">
        <v>812</v>
      </c>
      <c r="B236" s="260" t="s">
        <v>214</v>
      </c>
      <c r="C236" s="261"/>
      <c r="D236" s="65" t="s">
        <v>211</v>
      </c>
      <c r="E236" s="65" t="s">
        <v>37</v>
      </c>
      <c r="F236" s="59" t="s">
        <v>319</v>
      </c>
      <c r="G236" s="65"/>
      <c r="H236" s="66">
        <v>0</v>
      </c>
      <c r="I236" s="64">
        <v>0</v>
      </c>
      <c r="J236" s="64">
        <v>0</v>
      </c>
      <c r="N236" s="282"/>
      <c r="O236" s="282"/>
      <c r="P236" s="282"/>
      <c r="Q236" s="282"/>
      <c r="R236" s="283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</row>
    <row r="237" spans="1:31" ht="16.5" customHeight="1">
      <c r="A237" s="68" t="s">
        <v>813</v>
      </c>
      <c r="B237" s="279" t="s">
        <v>216</v>
      </c>
      <c r="C237" s="280"/>
      <c r="D237" s="68" t="s">
        <v>35</v>
      </c>
      <c r="E237" s="68" t="s">
        <v>35</v>
      </c>
      <c r="F237" s="63" t="s">
        <v>814</v>
      </c>
      <c r="G237" s="68"/>
      <c r="H237" s="69">
        <f>I237</f>
        <v>156826.79999999999</v>
      </c>
      <c r="I237" s="74">
        <f>I240</f>
        <v>156826.79999999999</v>
      </c>
      <c r="J237" s="74">
        <v>0</v>
      </c>
      <c r="N237" s="282"/>
      <c r="O237" s="282"/>
      <c r="P237" s="282"/>
      <c r="Q237" s="282"/>
      <c r="R237" s="283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</row>
    <row r="238" spans="1:31" ht="16.5" customHeight="1">
      <c r="A238" s="65" t="s">
        <v>815</v>
      </c>
      <c r="B238" s="260" t="s">
        <v>216</v>
      </c>
      <c r="C238" s="261"/>
      <c r="D238" s="65" t="s">
        <v>36</v>
      </c>
      <c r="E238" s="65" t="s">
        <v>35</v>
      </c>
      <c r="F238" s="59" t="s">
        <v>816</v>
      </c>
      <c r="G238" s="65"/>
      <c r="H238" s="66">
        <v>0</v>
      </c>
      <c r="I238" s="64">
        <v>0</v>
      </c>
      <c r="J238" s="64">
        <v>0</v>
      </c>
      <c r="N238" s="282"/>
      <c r="O238" s="282"/>
      <c r="P238" s="282"/>
      <c r="Q238" s="282"/>
      <c r="R238" s="283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</row>
    <row r="239" spans="1:31" ht="16.5" customHeight="1">
      <c r="A239" s="65" t="s">
        <v>817</v>
      </c>
      <c r="B239" s="260" t="s">
        <v>216</v>
      </c>
      <c r="C239" s="261"/>
      <c r="D239" s="65" t="s">
        <v>36</v>
      </c>
      <c r="E239" s="65" t="s">
        <v>36</v>
      </c>
      <c r="F239" s="59" t="s">
        <v>322</v>
      </c>
      <c r="G239" s="65"/>
      <c r="H239" s="66">
        <v>0</v>
      </c>
      <c r="I239" s="64">
        <v>0</v>
      </c>
      <c r="J239" s="64">
        <v>0</v>
      </c>
      <c r="N239" s="282"/>
      <c r="O239" s="282"/>
      <c r="P239" s="282"/>
      <c r="Q239" s="282"/>
      <c r="R239" s="283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</row>
    <row r="240" spans="1:31" ht="16.5" customHeight="1">
      <c r="A240" s="68" t="s">
        <v>818</v>
      </c>
      <c r="B240" s="279" t="s">
        <v>216</v>
      </c>
      <c r="C240" s="280"/>
      <c r="D240" s="68" t="s">
        <v>37</v>
      </c>
      <c r="E240" s="68" t="s">
        <v>35</v>
      </c>
      <c r="F240" s="63" t="s">
        <v>819</v>
      </c>
      <c r="G240" s="68"/>
      <c r="H240" s="69">
        <f>I240</f>
        <v>156826.79999999999</v>
      </c>
      <c r="I240" s="74">
        <f>I242+I246+I248</f>
        <v>156826.79999999999</v>
      </c>
      <c r="J240" s="74">
        <v>0</v>
      </c>
      <c r="N240" s="282"/>
      <c r="O240" s="282"/>
      <c r="P240" s="282"/>
      <c r="Q240" s="282"/>
      <c r="R240" s="283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</row>
    <row r="241" spans="1:31" ht="16.5" customHeight="1">
      <c r="A241" s="65" t="s">
        <v>820</v>
      </c>
      <c r="B241" s="260" t="s">
        <v>216</v>
      </c>
      <c r="C241" s="261"/>
      <c r="D241" s="65" t="s">
        <v>37</v>
      </c>
      <c r="E241" s="65" t="s">
        <v>36</v>
      </c>
      <c r="F241" s="59" t="s">
        <v>324</v>
      </c>
      <c r="G241" s="65"/>
      <c r="H241" s="66">
        <v>0</v>
      </c>
      <c r="I241" s="64">
        <v>0</v>
      </c>
      <c r="J241" s="64">
        <v>0</v>
      </c>
      <c r="N241" s="282"/>
      <c r="O241" s="282"/>
      <c r="P241" s="282"/>
      <c r="Q241" s="282"/>
      <c r="R241" s="283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</row>
    <row r="242" spans="1:31" ht="16.5" customHeight="1">
      <c r="A242" s="68" t="s">
        <v>821</v>
      </c>
      <c r="B242" s="279" t="s">
        <v>216</v>
      </c>
      <c r="C242" s="280"/>
      <c r="D242" s="68" t="s">
        <v>37</v>
      </c>
      <c r="E242" s="68" t="s">
        <v>37</v>
      </c>
      <c r="F242" s="63" t="s">
        <v>325</v>
      </c>
      <c r="G242" s="68"/>
      <c r="H242" s="69">
        <f>I242</f>
        <v>12900</v>
      </c>
      <c r="I242" s="74">
        <f>I243+I244</f>
        <v>12900</v>
      </c>
      <c r="J242" s="74">
        <v>0</v>
      </c>
      <c r="N242" s="282"/>
      <c r="O242" s="282"/>
      <c r="P242" s="282"/>
      <c r="Q242" s="282"/>
      <c r="R242" s="283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</row>
    <row r="243" spans="1:31" ht="16.5" customHeight="1">
      <c r="A243" s="65"/>
      <c r="B243" s="260"/>
      <c r="C243" s="261"/>
      <c r="D243" s="65"/>
      <c r="E243" s="65"/>
      <c r="F243" s="59" t="s">
        <v>567</v>
      </c>
      <c r="G243" s="65">
        <v>4111</v>
      </c>
      <c r="H243" s="66">
        <f>I243</f>
        <v>0</v>
      </c>
      <c r="I243" s="64">
        <v>0</v>
      </c>
      <c r="J243" s="64">
        <v>0</v>
      </c>
      <c r="N243" s="282"/>
      <c r="O243" s="282"/>
      <c r="P243" s="282"/>
      <c r="Q243" s="282"/>
      <c r="R243" s="283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</row>
    <row r="244" spans="1:31" ht="16.5" customHeight="1">
      <c r="A244" s="65"/>
      <c r="B244" s="260"/>
      <c r="C244" s="261"/>
      <c r="D244" s="65"/>
      <c r="E244" s="65"/>
      <c r="F244" s="59" t="s">
        <v>567</v>
      </c>
      <c r="G244" s="65">
        <v>4511</v>
      </c>
      <c r="H244" s="66">
        <f>I244</f>
        <v>12900</v>
      </c>
      <c r="I244" s="64">
        <v>12900</v>
      </c>
      <c r="J244" s="64">
        <v>0</v>
      </c>
      <c r="N244" s="282"/>
      <c r="O244" s="282"/>
      <c r="P244" s="282"/>
      <c r="Q244" s="282"/>
      <c r="R244" s="283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</row>
    <row r="245" spans="1:31" ht="16.5" customHeight="1">
      <c r="A245" s="65"/>
      <c r="B245" s="260"/>
      <c r="C245" s="261"/>
      <c r="D245" s="65"/>
      <c r="E245" s="65"/>
      <c r="F245" s="59" t="s">
        <v>575</v>
      </c>
      <c r="G245" s="65" t="s">
        <v>123</v>
      </c>
      <c r="H245" s="66">
        <v>0</v>
      </c>
      <c r="I245" s="64">
        <v>0</v>
      </c>
      <c r="J245" s="64">
        <v>0</v>
      </c>
      <c r="N245" s="282"/>
      <c r="O245" s="282"/>
      <c r="P245" s="282"/>
      <c r="Q245" s="282"/>
      <c r="R245" s="283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</row>
    <row r="246" spans="1:31" ht="16.5" customHeight="1">
      <c r="A246" s="68" t="s">
        <v>823</v>
      </c>
      <c r="B246" s="279" t="s">
        <v>216</v>
      </c>
      <c r="C246" s="280"/>
      <c r="D246" s="68" t="s">
        <v>37</v>
      </c>
      <c r="E246" s="68" t="s">
        <v>38</v>
      </c>
      <c r="F246" s="63" t="s">
        <v>326</v>
      </c>
      <c r="G246" s="68"/>
      <c r="H246" s="69">
        <f>I246</f>
        <v>84000</v>
      </c>
      <c r="I246" s="74">
        <f>I247</f>
        <v>84000</v>
      </c>
      <c r="J246" s="74">
        <v>0</v>
      </c>
      <c r="N246" s="282"/>
      <c r="O246" s="282"/>
      <c r="P246" s="282"/>
      <c r="Q246" s="282"/>
      <c r="R246" s="283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</row>
    <row r="247" spans="1:31" s="61" customFormat="1" ht="30.75" customHeight="1">
      <c r="A247" s="68"/>
      <c r="B247" s="262"/>
      <c r="C247" s="263"/>
      <c r="D247" s="68"/>
      <c r="E247" s="68"/>
      <c r="F247" s="59" t="s">
        <v>567</v>
      </c>
      <c r="G247" s="65">
        <v>4511</v>
      </c>
      <c r="H247" s="66">
        <f>I247</f>
        <v>84000</v>
      </c>
      <c r="I247" s="164">
        <v>84000</v>
      </c>
      <c r="J247" s="71"/>
      <c r="N247" s="282"/>
      <c r="O247" s="282"/>
      <c r="P247" s="282"/>
      <c r="Q247" s="282"/>
      <c r="R247" s="283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</row>
    <row r="248" spans="1:31" ht="16.5" customHeight="1">
      <c r="A248" s="68" t="s">
        <v>824</v>
      </c>
      <c r="B248" s="279" t="s">
        <v>216</v>
      </c>
      <c r="C248" s="280"/>
      <c r="D248" s="68" t="s">
        <v>37</v>
      </c>
      <c r="E248" s="68" t="s">
        <v>193</v>
      </c>
      <c r="F248" s="63" t="s">
        <v>327</v>
      </c>
      <c r="G248" s="68"/>
      <c r="H248" s="69">
        <f>I248+J248</f>
        <v>59926.8</v>
      </c>
      <c r="I248" s="74">
        <f>I249+I250</f>
        <v>59926.8</v>
      </c>
      <c r="J248" s="74">
        <v>0</v>
      </c>
      <c r="N248" s="282"/>
      <c r="O248" s="282"/>
      <c r="P248" s="282"/>
      <c r="Q248" s="282"/>
      <c r="R248" s="283"/>
      <c r="S248" s="282"/>
      <c r="T248" s="282"/>
      <c r="U248" s="282"/>
      <c r="V248" s="282"/>
      <c r="W248" s="282"/>
      <c r="X248" s="282"/>
      <c r="Y248" s="282"/>
      <c r="Z248" s="282"/>
      <c r="AA248" s="282"/>
      <c r="AB248" s="282"/>
      <c r="AC248" s="282"/>
      <c r="AD248" s="282"/>
      <c r="AE248" s="282"/>
    </row>
    <row r="249" spans="1:31" ht="16.5" customHeight="1">
      <c r="A249" s="65"/>
      <c r="B249" s="260"/>
      <c r="C249" s="261"/>
      <c r="D249" s="65"/>
      <c r="E249" s="65"/>
      <c r="F249" s="59" t="s">
        <v>557</v>
      </c>
      <c r="G249" s="65" t="s">
        <v>71</v>
      </c>
      <c r="H249" s="66">
        <f>I249</f>
        <v>43426.8</v>
      </c>
      <c r="I249" s="64">
        <v>43426.8</v>
      </c>
      <c r="J249" s="64">
        <v>0</v>
      </c>
      <c r="N249" s="282"/>
      <c r="O249" s="282"/>
      <c r="P249" s="282"/>
      <c r="Q249" s="282"/>
      <c r="R249" s="283"/>
      <c r="S249" s="282"/>
      <c r="T249" s="282"/>
      <c r="U249" s="282"/>
      <c r="V249" s="282"/>
      <c r="W249" s="282"/>
      <c r="X249" s="282"/>
      <c r="Y249" s="282"/>
      <c r="Z249" s="282"/>
      <c r="AA249" s="282"/>
      <c r="AB249" s="282"/>
      <c r="AC249" s="282"/>
      <c r="AD249" s="282"/>
      <c r="AE249" s="282"/>
    </row>
    <row r="250" spans="1:31" ht="16.5" customHeight="1">
      <c r="A250" s="65"/>
      <c r="B250" s="260"/>
      <c r="C250" s="261"/>
      <c r="D250" s="65"/>
      <c r="E250" s="65"/>
      <c r="F250" s="59" t="s">
        <v>779</v>
      </c>
      <c r="G250" s="65" t="s">
        <v>99</v>
      </c>
      <c r="H250" s="66">
        <f>I250</f>
        <v>16500</v>
      </c>
      <c r="I250" s="64">
        <v>16500</v>
      </c>
      <c r="J250" s="64">
        <v>0</v>
      </c>
      <c r="N250" s="282"/>
      <c r="O250" s="282"/>
      <c r="P250" s="282"/>
      <c r="Q250" s="282"/>
      <c r="R250" s="283"/>
      <c r="S250" s="282"/>
      <c r="T250" s="282"/>
      <c r="U250" s="282"/>
      <c r="V250" s="282"/>
      <c r="W250" s="282"/>
      <c r="X250" s="282"/>
      <c r="Y250" s="282"/>
      <c r="Z250" s="282"/>
      <c r="AA250" s="282"/>
      <c r="AB250" s="282"/>
      <c r="AC250" s="282"/>
      <c r="AD250" s="282"/>
      <c r="AE250" s="282"/>
    </row>
    <row r="251" spans="1:31" ht="16.5" customHeight="1">
      <c r="A251" s="65"/>
      <c r="B251" s="260"/>
      <c r="C251" s="261"/>
      <c r="D251" s="65"/>
      <c r="E251" s="65"/>
      <c r="F251" s="59" t="s">
        <v>825</v>
      </c>
      <c r="G251" s="65" t="s">
        <v>101</v>
      </c>
      <c r="H251" s="66">
        <v>0</v>
      </c>
      <c r="I251" s="64">
        <v>0</v>
      </c>
      <c r="J251" s="64">
        <v>0</v>
      </c>
      <c r="N251" s="282"/>
      <c r="O251" s="282"/>
      <c r="P251" s="282"/>
      <c r="Q251" s="282"/>
      <c r="R251" s="283"/>
      <c r="S251" s="282"/>
      <c r="T251" s="282"/>
      <c r="U251" s="282"/>
      <c r="V251" s="282"/>
      <c r="W251" s="282"/>
      <c r="X251" s="282"/>
      <c r="Y251" s="282"/>
      <c r="Z251" s="282"/>
      <c r="AA251" s="282"/>
      <c r="AB251" s="282"/>
      <c r="AC251" s="282"/>
      <c r="AD251" s="282"/>
      <c r="AE251" s="282"/>
    </row>
    <row r="252" spans="1:31" ht="16.5" customHeight="1">
      <c r="A252" s="65"/>
      <c r="B252" s="260"/>
      <c r="C252" s="261"/>
      <c r="D252" s="65"/>
      <c r="E252" s="65"/>
      <c r="F252" s="59" t="s">
        <v>826</v>
      </c>
      <c r="G252" s="65" t="s">
        <v>102</v>
      </c>
      <c r="H252" s="66">
        <v>0</v>
      </c>
      <c r="I252" s="64">
        <v>0</v>
      </c>
      <c r="J252" s="64">
        <v>0</v>
      </c>
      <c r="N252" s="282"/>
      <c r="O252" s="282"/>
      <c r="P252" s="282"/>
      <c r="Q252" s="282"/>
      <c r="R252" s="283"/>
      <c r="S252" s="282"/>
      <c r="T252" s="282"/>
      <c r="U252" s="282"/>
      <c r="V252" s="282"/>
      <c r="W252" s="282"/>
      <c r="X252" s="282"/>
      <c r="Y252" s="282"/>
      <c r="Z252" s="282"/>
      <c r="AA252" s="282"/>
      <c r="AB252" s="282"/>
      <c r="AC252" s="282"/>
      <c r="AD252" s="282"/>
      <c r="AE252" s="282"/>
    </row>
    <row r="253" spans="1:31" ht="16.5" customHeight="1">
      <c r="A253" s="65"/>
      <c r="B253" s="260"/>
      <c r="C253" s="261"/>
      <c r="D253" s="65"/>
      <c r="E253" s="65"/>
      <c r="F253" s="59" t="s">
        <v>569</v>
      </c>
      <c r="G253" s="65" t="s">
        <v>107</v>
      </c>
      <c r="H253" s="66">
        <v>0</v>
      </c>
      <c r="I253" s="64">
        <v>0</v>
      </c>
      <c r="J253" s="64">
        <v>0</v>
      </c>
      <c r="N253" s="282"/>
      <c r="O253" s="282"/>
      <c r="P253" s="282"/>
      <c r="Q253" s="282"/>
      <c r="R253" s="283"/>
      <c r="S253" s="282"/>
      <c r="T253" s="282"/>
      <c r="U253" s="282"/>
      <c r="V253" s="282"/>
      <c r="W253" s="282"/>
      <c r="X253" s="282"/>
      <c r="Y253" s="282"/>
      <c r="Z253" s="282"/>
      <c r="AA253" s="282"/>
      <c r="AB253" s="282"/>
      <c r="AC253" s="282"/>
      <c r="AD253" s="282"/>
      <c r="AE253" s="282"/>
    </row>
    <row r="254" spans="1:31" ht="16.5" customHeight="1">
      <c r="A254" s="65"/>
      <c r="B254" s="260"/>
      <c r="C254" s="261"/>
      <c r="D254" s="65"/>
      <c r="E254" s="65"/>
      <c r="F254" s="59" t="s">
        <v>577</v>
      </c>
      <c r="G254" s="65" t="s">
        <v>125</v>
      </c>
      <c r="H254" s="66">
        <v>0</v>
      </c>
      <c r="I254" s="64">
        <v>0</v>
      </c>
      <c r="J254" s="64">
        <v>0</v>
      </c>
      <c r="N254" s="282"/>
      <c r="O254" s="282"/>
      <c r="P254" s="282"/>
      <c r="Q254" s="282"/>
      <c r="R254" s="283"/>
      <c r="S254" s="282"/>
      <c r="T254" s="282"/>
      <c r="U254" s="282"/>
      <c r="V254" s="282"/>
      <c r="W254" s="282"/>
      <c r="X254" s="282"/>
      <c r="Y254" s="282"/>
      <c r="Z254" s="282"/>
      <c r="AA254" s="282"/>
      <c r="AB254" s="282"/>
      <c r="AC254" s="282"/>
      <c r="AD254" s="282"/>
      <c r="AE254" s="282"/>
    </row>
    <row r="255" spans="1:31" ht="16.5" customHeight="1">
      <c r="A255" s="65" t="s">
        <v>827</v>
      </c>
      <c r="B255" s="260" t="s">
        <v>216</v>
      </c>
      <c r="C255" s="261"/>
      <c r="D255" s="65" t="s">
        <v>37</v>
      </c>
      <c r="E255" s="65" t="s">
        <v>194</v>
      </c>
      <c r="F255" s="59" t="s">
        <v>328</v>
      </c>
      <c r="G255" s="65"/>
      <c r="H255" s="66">
        <v>0</v>
      </c>
      <c r="I255" s="64">
        <v>0</v>
      </c>
      <c r="J255" s="64">
        <v>0</v>
      </c>
      <c r="N255" s="282"/>
      <c r="O255" s="282"/>
      <c r="P255" s="282"/>
      <c r="Q255" s="282"/>
      <c r="R255" s="283"/>
      <c r="S255" s="282"/>
      <c r="T255" s="282"/>
      <c r="U255" s="282"/>
      <c r="V255" s="282"/>
      <c r="W255" s="282"/>
      <c r="X255" s="282"/>
      <c r="Y255" s="282"/>
      <c r="Z255" s="282"/>
      <c r="AA255" s="282"/>
      <c r="AB255" s="282"/>
      <c r="AC255" s="282"/>
      <c r="AD255" s="282"/>
      <c r="AE255" s="282"/>
    </row>
    <row r="256" spans="1:31" ht="16.5" customHeight="1">
      <c r="A256" s="65" t="s">
        <v>828</v>
      </c>
      <c r="B256" s="260" t="s">
        <v>216</v>
      </c>
      <c r="C256" s="261"/>
      <c r="D256" s="65" t="s">
        <v>37</v>
      </c>
      <c r="E256" s="65" t="s">
        <v>211</v>
      </c>
      <c r="F256" s="59" t="s">
        <v>329</v>
      </c>
      <c r="G256" s="65"/>
      <c r="H256" s="66">
        <v>0</v>
      </c>
      <c r="I256" s="64">
        <v>0</v>
      </c>
      <c r="J256" s="64">
        <v>0</v>
      </c>
      <c r="N256" s="282"/>
      <c r="O256" s="282"/>
      <c r="P256" s="282"/>
      <c r="Q256" s="282"/>
      <c r="R256" s="283"/>
      <c r="S256" s="282"/>
      <c r="T256" s="282"/>
      <c r="U256" s="282"/>
      <c r="V256" s="282"/>
      <c r="W256" s="282"/>
      <c r="X256" s="282"/>
      <c r="Y256" s="282"/>
      <c r="Z256" s="282"/>
      <c r="AA256" s="282"/>
      <c r="AB256" s="282"/>
      <c r="AC256" s="282"/>
      <c r="AD256" s="282"/>
      <c r="AE256" s="282"/>
    </row>
    <row r="257" spans="1:31" ht="16.5" customHeight="1">
      <c r="A257" s="65" t="s">
        <v>829</v>
      </c>
      <c r="B257" s="260" t="s">
        <v>216</v>
      </c>
      <c r="C257" s="261"/>
      <c r="D257" s="65" t="s">
        <v>37</v>
      </c>
      <c r="E257" s="65" t="s">
        <v>214</v>
      </c>
      <c r="F257" s="59" t="s">
        <v>830</v>
      </c>
      <c r="G257" s="65"/>
      <c r="H257" s="66">
        <v>0</v>
      </c>
      <c r="I257" s="64">
        <v>0</v>
      </c>
      <c r="J257" s="64">
        <v>0</v>
      </c>
      <c r="N257" s="282"/>
      <c r="O257" s="282"/>
      <c r="P257" s="282"/>
      <c r="Q257" s="282"/>
      <c r="R257" s="283"/>
      <c r="S257" s="282"/>
      <c r="T257" s="282"/>
      <c r="U257" s="282"/>
      <c r="V257" s="282"/>
      <c r="W257" s="282"/>
      <c r="X257" s="282"/>
      <c r="Y257" s="282"/>
      <c r="Z257" s="282"/>
      <c r="AA257" s="282"/>
      <c r="AB257" s="282"/>
      <c r="AC257" s="282"/>
      <c r="AD257" s="282"/>
      <c r="AE257" s="282"/>
    </row>
    <row r="258" spans="1:31" ht="16.5" customHeight="1">
      <c r="A258" s="65" t="s">
        <v>831</v>
      </c>
      <c r="B258" s="260" t="s">
        <v>216</v>
      </c>
      <c r="C258" s="261"/>
      <c r="D258" s="65" t="s">
        <v>38</v>
      </c>
      <c r="E258" s="65" t="s">
        <v>35</v>
      </c>
      <c r="F258" s="59" t="s">
        <v>832</v>
      </c>
      <c r="G258" s="65"/>
      <c r="H258" s="66">
        <v>0</v>
      </c>
      <c r="I258" s="64">
        <v>0</v>
      </c>
      <c r="J258" s="64">
        <v>0</v>
      </c>
      <c r="N258" s="282"/>
      <c r="O258" s="282"/>
      <c r="P258" s="282"/>
      <c r="Q258" s="282"/>
      <c r="R258" s="283"/>
      <c r="S258" s="282"/>
      <c r="T258" s="282"/>
      <c r="U258" s="282"/>
      <c r="V258" s="282"/>
      <c r="W258" s="282"/>
      <c r="X258" s="282"/>
      <c r="Y258" s="282"/>
      <c r="Z258" s="282"/>
      <c r="AA258" s="282"/>
      <c r="AB258" s="282"/>
      <c r="AC258" s="282"/>
      <c r="AD258" s="282"/>
      <c r="AE258" s="282"/>
    </row>
    <row r="259" spans="1:31" ht="16.5" customHeight="1">
      <c r="A259" s="65" t="s">
        <v>833</v>
      </c>
      <c r="B259" s="260" t="s">
        <v>216</v>
      </c>
      <c r="C259" s="261"/>
      <c r="D259" s="65" t="s">
        <v>38</v>
      </c>
      <c r="E259" s="65" t="s">
        <v>36</v>
      </c>
      <c r="F259" s="59" t="s">
        <v>332</v>
      </c>
      <c r="G259" s="65"/>
      <c r="H259" s="66">
        <v>0</v>
      </c>
      <c r="I259" s="64">
        <v>0</v>
      </c>
      <c r="J259" s="64">
        <v>0</v>
      </c>
      <c r="N259" s="282"/>
      <c r="O259" s="282"/>
      <c r="P259" s="282"/>
      <c r="Q259" s="282"/>
      <c r="R259" s="283"/>
      <c r="S259" s="282"/>
      <c r="T259" s="282"/>
      <c r="U259" s="282"/>
      <c r="V259" s="282"/>
      <c r="W259" s="282"/>
      <c r="X259" s="282"/>
      <c r="Y259" s="282"/>
      <c r="Z259" s="282"/>
      <c r="AA259" s="282"/>
      <c r="AB259" s="282"/>
      <c r="AC259" s="282"/>
      <c r="AD259" s="282"/>
      <c r="AE259" s="282"/>
    </row>
    <row r="260" spans="1:31" ht="16.5" customHeight="1">
      <c r="A260" s="65" t="s">
        <v>834</v>
      </c>
      <c r="B260" s="260" t="s">
        <v>216</v>
      </c>
      <c r="C260" s="261"/>
      <c r="D260" s="65" t="s">
        <v>38</v>
      </c>
      <c r="E260" s="65" t="s">
        <v>37</v>
      </c>
      <c r="F260" s="59" t="s">
        <v>333</v>
      </c>
      <c r="G260" s="65"/>
      <c r="H260" s="66">
        <v>0</v>
      </c>
      <c r="I260" s="64">
        <v>0</v>
      </c>
      <c r="J260" s="64">
        <v>0</v>
      </c>
      <c r="N260" s="282"/>
      <c r="O260" s="282"/>
      <c r="P260" s="282"/>
      <c r="Q260" s="282"/>
      <c r="R260" s="283"/>
      <c r="S260" s="282"/>
      <c r="T260" s="282"/>
      <c r="U260" s="282"/>
      <c r="V260" s="282"/>
      <c r="W260" s="282"/>
      <c r="X260" s="282"/>
      <c r="Y260" s="282"/>
      <c r="Z260" s="282"/>
      <c r="AA260" s="282"/>
      <c r="AB260" s="282"/>
      <c r="AC260" s="282"/>
      <c r="AD260" s="282"/>
      <c r="AE260" s="282"/>
    </row>
    <row r="261" spans="1:31" ht="16.5" customHeight="1">
      <c r="A261" s="65" t="s">
        <v>835</v>
      </c>
      <c r="B261" s="260" t="s">
        <v>216</v>
      </c>
      <c r="C261" s="261"/>
      <c r="D261" s="65" t="s">
        <v>38</v>
      </c>
      <c r="E261" s="65" t="s">
        <v>38</v>
      </c>
      <c r="F261" s="59" t="s">
        <v>334</v>
      </c>
      <c r="G261" s="65"/>
      <c r="H261" s="66">
        <v>0</v>
      </c>
      <c r="I261" s="64">
        <v>0</v>
      </c>
      <c r="J261" s="64">
        <v>0</v>
      </c>
      <c r="N261" s="282"/>
      <c r="O261" s="282"/>
      <c r="P261" s="282"/>
      <c r="Q261" s="282"/>
      <c r="R261" s="283"/>
      <c r="S261" s="282"/>
      <c r="T261" s="282"/>
      <c r="U261" s="282"/>
      <c r="V261" s="282"/>
      <c r="W261" s="282"/>
      <c r="X261" s="282"/>
      <c r="Y261" s="282"/>
      <c r="Z261" s="282"/>
      <c r="AA261" s="282"/>
      <c r="AB261" s="282"/>
      <c r="AC261" s="282"/>
      <c r="AD261" s="282"/>
      <c r="AE261" s="282"/>
    </row>
    <row r="262" spans="1:31" ht="16.5" customHeight="1">
      <c r="A262" s="65" t="s">
        <v>836</v>
      </c>
      <c r="B262" s="260" t="s">
        <v>216</v>
      </c>
      <c r="C262" s="261"/>
      <c r="D262" s="65" t="s">
        <v>193</v>
      </c>
      <c r="E262" s="65" t="s">
        <v>35</v>
      </c>
      <c r="F262" s="59" t="s">
        <v>837</v>
      </c>
      <c r="G262" s="65"/>
      <c r="H262" s="66">
        <v>0</v>
      </c>
      <c r="I262" s="64">
        <v>0</v>
      </c>
      <c r="J262" s="64">
        <v>0</v>
      </c>
      <c r="N262" s="282"/>
      <c r="O262" s="282"/>
      <c r="P262" s="282"/>
      <c r="Q262" s="282"/>
      <c r="R262" s="283"/>
      <c r="S262" s="282"/>
      <c r="T262" s="282"/>
      <c r="U262" s="282"/>
      <c r="V262" s="282"/>
      <c r="W262" s="282"/>
      <c r="X262" s="282"/>
      <c r="Y262" s="282"/>
      <c r="Z262" s="282"/>
      <c r="AA262" s="282"/>
      <c r="AB262" s="282"/>
      <c r="AC262" s="282"/>
      <c r="AD262" s="282"/>
      <c r="AE262" s="282"/>
    </row>
    <row r="263" spans="1:31" ht="16.5" customHeight="1">
      <c r="A263" s="65" t="s">
        <v>838</v>
      </c>
      <c r="B263" s="260" t="s">
        <v>216</v>
      </c>
      <c r="C263" s="261"/>
      <c r="D263" s="65" t="s">
        <v>193</v>
      </c>
      <c r="E263" s="65" t="s">
        <v>36</v>
      </c>
      <c r="F263" s="59" t="s">
        <v>336</v>
      </c>
      <c r="G263" s="65"/>
      <c r="H263" s="66">
        <v>0</v>
      </c>
      <c r="I263" s="64">
        <v>0</v>
      </c>
      <c r="J263" s="64">
        <v>0</v>
      </c>
      <c r="N263" s="282"/>
      <c r="O263" s="282"/>
      <c r="P263" s="282"/>
      <c r="Q263" s="282"/>
      <c r="R263" s="283"/>
      <c r="S263" s="282"/>
      <c r="T263" s="282"/>
      <c r="U263" s="282"/>
      <c r="V263" s="282"/>
      <c r="W263" s="282"/>
      <c r="X263" s="282"/>
      <c r="Y263" s="282"/>
      <c r="Z263" s="282"/>
      <c r="AA263" s="282"/>
      <c r="AB263" s="282"/>
      <c r="AC263" s="282"/>
      <c r="AD263" s="282"/>
      <c r="AE263" s="282"/>
    </row>
    <row r="264" spans="1:31" ht="16.5" customHeight="1">
      <c r="A264" s="65" t="s">
        <v>839</v>
      </c>
      <c r="B264" s="260" t="s">
        <v>216</v>
      </c>
      <c r="C264" s="261"/>
      <c r="D264" s="65" t="s">
        <v>193</v>
      </c>
      <c r="E264" s="65" t="s">
        <v>37</v>
      </c>
      <c r="F264" s="59" t="s">
        <v>337</v>
      </c>
      <c r="G264" s="65"/>
      <c r="H264" s="66">
        <v>0</v>
      </c>
      <c r="I264" s="64">
        <v>0</v>
      </c>
      <c r="J264" s="64">
        <v>0</v>
      </c>
      <c r="N264" s="282"/>
      <c r="O264" s="282"/>
      <c r="P264" s="282"/>
      <c r="Q264" s="282"/>
      <c r="R264" s="283"/>
      <c r="S264" s="282"/>
      <c r="T264" s="282"/>
      <c r="U264" s="282"/>
      <c r="V264" s="282"/>
      <c r="W264" s="282"/>
      <c r="X264" s="282"/>
      <c r="Y264" s="282"/>
      <c r="Z264" s="282"/>
      <c r="AA264" s="282"/>
      <c r="AB264" s="282"/>
      <c r="AC264" s="282"/>
      <c r="AD264" s="282"/>
      <c r="AE264" s="282"/>
    </row>
    <row r="265" spans="1:31" ht="16.5" customHeight="1">
      <c r="A265" s="65" t="s">
        <v>840</v>
      </c>
      <c r="B265" s="260" t="s">
        <v>216</v>
      </c>
      <c r="C265" s="261"/>
      <c r="D265" s="65" t="s">
        <v>193</v>
      </c>
      <c r="E265" s="65" t="s">
        <v>38</v>
      </c>
      <c r="F265" s="59" t="s">
        <v>335</v>
      </c>
      <c r="G265" s="65"/>
      <c r="H265" s="66">
        <v>0</v>
      </c>
      <c r="I265" s="64">
        <v>0</v>
      </c>
      <c r="J265" s="64">
        <v>0</v>
      </c>
      <c r="N265" s="282"/>
      <c r="O265" s="282"/>
      <c r="P265" s="282"/>
      <c r="Q265" s="282"/>
      <c r="R265" s="283"/>
      <c r="S265" s="282"/>
      <c r="T265" s="282"/>
      <c r="U265" s="282"/>
      <c r="V265" s="282"/>
      <c r="W265" s="282"/>
      <c r="X265" s="282"/>
      <c r="Y265" s="282"/>
      <c r="Z265" s="282"/>
      <c r="AA265" s="282"/>
      <c r="AB265" s="282"/>
      <c r="AC265" s="282"/>
      <c r="AD265" s="282"/>
      <c r="AE265" s="282"/>
    </row>
    <row r="266" spans="1:31" ht="16.5" customHeight="1">
      <c r="A266" s="65" t="s">
        <v>841</v>
      </c>
      <c r="B266" s="260" t="s">
        <v>216</v>
      </c>
      <c r="C266" s="261"/>
      <c r="D266" s="65" t="s">
        <v>194</v>
      </c>
      <c r="E266" s="65" t="s">
        <v>35</v>
      </c>
      <c r="F266" s="59" t="s">
        <v>842</v>
      </c>
      <c r="G266" s="65"/>
      <c r="H266" s="66">
        <v>0</v>
      </c>
      <c r="I266" s="64">
        <v>0</v>
      </c>
      <c r="J266" s="64">
        <v>0</v>
      </c>
      <c r="N266" s="282"/>
      <c r="O266" s="282"/>
      <c r="P266" s="282"/>
      <c r="Q266" s="282"/>
      <c r="R266" s="283"/>
      <c r="S266" s="282"/>
      <c r="T266" s="282"/>
      <c r="U266" s="282"/>
      <c r="V266" s="282"/>
      <c r="W266" s="282"/>
      <c r="X266" s="282"/>
      <c r="Y266" s="282"/>
      <c r="Z266" s="282"/>
      <c r="AA266" s="282"/>
      <c r="AB266" s="282"/>
      <c r="AC266" s="282"/>
      <c r="AD266" s="282"/>
      <c r="AE266" s="282"/>
    </row>
    <row r="267" spans="1:31" ht="16.5" customHeight="1">
      <c r="A267" s="65" t="s">
        <v>843</v>
      </c>
      <c r="B267" s="260" t="s">
        <v>216</v>
      </c>
      <c r="C267" s="261"/>
      <c r="D267" s="65" t="s">
        <v>194</v>
      </c>
      <c r="E267" s="65" t="s">
        <v>36</v>
      </c>
      <c r="F267" s="59" t="s">
        <v>338</v>
      </c>
      <c r="G267" s="65"/>
      <c r="H267" s="66">
        <v>0</v>
      </c>
      <c r="I267" s="64">
        <v>0</v>
      </c>
      <c r="J267" s="64">
        <v>0</v>
      </c>
      <c r="N267" s="282"/>
      <c r="O267" s="282"/>
      <c r="P267" s="282"/>
      <c r="Q267" s="282"/>
      <c r="R267" s="283"/>
      <c r="S267" s="282"/>
      <c r="T267" s="282"/>
      <c r="U267" s="282"/>
      <c r="V267" s="282"/>
      <c r="W267" s="282"/>
      <c r="X267" s="282"/>
      <c r="Y267" s="282"/>
      <c r="Z267" s="282"/>
      <c r="AA267" s="282"/>
      <c r="AB267" s="282"/>
      <c r="AC267" s="282"/>
      <c r="AD267" s="282"/>
      <c r="AE267" s="282"/>
    </row>
    <row r="268" spans="1:31" ht="16.5" customHeight="1">
      <c r="A268" s="65" t="s">
        <v>844</v>
      </c>
      <c r="B268" s="260" t="s">
        <v>216</v>
      </c>
      <c r="C268" s="261"/>
      <c r="D268" s="65" t="s">
        <v>211</v>
      </c>
      <c r="E268" s="65" t="s">
        <v>35</v>
      </c>
      <c r="F268" s="59" t="s">
        <v>845</v>
      </c>
      <c r="G268" s="65"/>
      <c r="H268" s="66">
        <v>0</v>
      </c>
      <c r="I268" s="64">
        <v>0</v>
      </c>
      <c r="J268" s="64">
        <v>0</v>
      </c>
      <c r="N268" s="282"/>
      <c r="O268" s="282"/>
      <c r="P268" s="282"/>
      <c r="Q268" s="282"/>
      <c r="R268" s="283"/>
      <c r="S268" s="282"/>
      <c r="T268" s="282"/>
      <c r="U268" s="282"/>
      <c r="V268" s="282"/>
      <c r="W268" s="282"/>
      <c r="X268" s="282"/>
      <c r="Y268" s="282"/>
      <c r="Z268" s="282"/>
      <c r="AA268" s="282"/>
      <c r="AB268" s="282"/>
      <c r="AC268" s="282"/>
      <c r="AD268" s="282"/>
      <c r="AE268" s="282"/>
    </row>
    <row r="269" spans="1:31" ht="16.5" customHeight="1">
      <c r="A269" s="65" t="s">
        <v>846</v>
      </c>
      <c r="B269" s="260" t="s">
        <v>216</v>
      </c>
      <c r="C269" s="261"/>
      <c r="D269" s="65" t="s">
        <v>211</v>
      </c>
      <c r="E269" s="65" t="s">
        <v>36</v>
      </c>
      <c r="F269" s="59" t="s">
        <v>339</v>
      </c>
      <c r="G269" s="65"/>
      <c r="H269" s="66">
        <v>0</v>
      </c>
      <c r="I269" s="64">
        <v>0</v>
      </c>
      <c r="J269" s="64">
        <v>0</v>
      </c>
      <c r="N269" s="282"/>
      <c r="O269" s="282"/>
      <c r="P269" s="282"/>
      <c r="Q269" s="282"/>
      <c r="R269" s="283"/>
      <c r="S269" s="282"/>
      <c r="T269" s="282"/>
      <c r="U269" s="282"/>
      <c r="V269" s="282"/>
      <c r="W269" s="282"/>
      <c r="X269" s="282"/>
      <c r="Y269" s="282"/>
      <c r="Z269" s="282"/>
      <c r="AA269" s="282"/>
      <c r="AB269" s="282"/>
      <c r="AC269" s="282"/>
      <c r="AD269" s="282"/>
      <c r="AE269" s="282"/>
    </row>
    <row r="270" spans="1:31" ht="16.5" customHeight="1">
      <c r="A270" s="68" t="s">
        <v>847</v>
      </c>
      <c r="B270" s="279" t="s">
        <v>284</v>
      </c>
      <c r="C270" s="280"/>
      <c r="D270" s="68" t="s">
        <v>35</v>
      </c>
      <c r="E270" s="68" t="s">
        <v>35</v>
      </c>
      <c r="F270" s="63" t="s">
        <v>848</v>
      </c>
      <c r="G270" s="68"/>
      <c r="H270" s="74">
        <f>H271+H286</f>
        <v>785000</v>
      </c>
      <c r="I270" s="74">
        <f>I271+I286</f>
        <v>785000</v>
      </c>
      <c r="J270" s="74">
        <v>0</v>
      </c>
      <c r="N270" s="282"/>
      <c r="O270" s="282"/>
      <c r="P270" s="282"/>
      <c r="Q270" s="282"/>
      <c r="R270" s="283"/>
      <c r="S270" s="282"/>
      <c r="T270" s="282"/>
      <c r="U270" s="282"/>
      <c r="V270" s="282"/>
      <c r="W270" s="282"/>
      <c r="X270" s="282"/>
      <c r="Y270" s="282"/>
      <c r="Z270" s="282"/>
      <c r="AA270" s="282"/>
      <c r="AB270" s="282"/>
      <c r="AC270" s="282"/>
      <c r="AD270" s="282"/>
      <c r="AE270" s="282"/>
    </row>
    <row r="271" spans="1:31" ht="16.5" customHeight="1">
      <c r="A271" s="68" t="s">
        <v>849</v>
      </c>
      <c r="B271" s="279" t="s">
        <v>284</v>
      </c>
      <c r="C271" s="280"/>
      <c r="D271" s="68" t="s">
        <v>36</v>
      </c>
      <c r="E271" s="68" t="s">
        <v>35</v>
      </c>
      <c r="F271" s="63" t="s">
        <v>850</v>
      </c>
      <c r="G271" s="68"/>
      <c r="H271" s="69">
        <f>I271</f>
        <v>509000</v>
      </c>
      <c r="I271" s="74">
        <f>I272</f>
        <v>509000</v>
      </c>
      <c r="J271" s="74">
        <v>0</v>
      </c>
      <c r="N271" s="282"/>
      <c r="O271" s="282"/>
      <c r="P271" s="282"/>
      <c r="Q271" s="282"/>
      <c r="R271" s="283"/>
      <c r="S271" s="282"/>
      <c r="T271" s="282"/>
      <c r="U271" s="282"/>
      <c r="V271" s="282"/>
      <c r="W271" s="282"/>
      <c r="X271" s="282"/>
      <c r="Y271" s="282"/>
      <c r="Z271" s="282"/>
      <c r="AA271" s="282"/>
      <c r="AB271" s="282"/>
      <c r="AC271" s="282"/>
      <c r="AD271" s="282"/>
      <c r="AE271" s="282"/>
    </row>
    <row r="272" spans="1:31" ht="16.5" customHeight="1">
      <c r="A272" s="68" t="s">
        <v>851</v>
      </c>
      <c r="B272" s="279" t="s">
        <v>284</v>
      </c>
      <c r="C272" s="280"/>
      <c r="D272" s="68" t="s">
        <v>36</v>
      </c>
      <c r="E272" s="68" t="s">
        <v>36</v>
      </c>
      <c r="F272" s="63" t="s">
        <v>852</v>
      </c>
      <c r="G272" s="68"/>
      <c r="H272" s="69">
        <f>I272</f>
        <v>509000</v>
      </c>
      <c r="I272" s="74">
        <f>I273+I274+I275</f>
        <v>509000</v>
      </c>
      <c r="J272" s="74">
        <v>0</v>
      </c>
      <c r="N272" s="282"/>
      <c r="O272" s="282"/>
      <c r="P272" s="282"/>
      <c r="Q272" s="282"/>
      <c r="R272" s="283"/>
      <c r="S272" s="282"/>
      <c r="T272" s="282"/>
      <c r="U272" s="282"/>
      <c r="V272" s="282"/>
      <c r="W272" s="282"/>
      <c r="X272" s="282"/>
      <c r="Y272" s="282"/>
      <c r="Z272" s="282"/>
      <c r="AA272" s="282"/>
      <c r="AB272" s="282"/>
      <c r="AC272" s="282"/>
      <c r="AD272" s="282"/>
      <c r="AE272" s="282"/>
    </row>
    <row r="273" spans="1:31" ht="16.5" customHeight="1">
      <c r="A273" s="65"/>
      <c r="B273" s="260"/>
      <c r="C273" s="261"/>
      <c r="D273" s="65"/>
      <c r="E273" s="65"/>
      <c r="F273" s="59" t="s">
        <v>567</v>
      </c>
      <c r="G273" s="65" t="s">
        <v>90</v>
      </c>
      <c r="H273" s="66">
        <f>I273</f>
        <v>448000</v>
      </c>
      <c r="I273" s="64">
        <v>448000</v>
      </c>
      <c r="J273" s="64">
        <v>0</v>
      </c>
      <c r="N273" s="282"/>
      <c r="O273" s="282"/>
      <c r="P273" s="282"/>
      <c r="Q273" s="282"/>
      <c r="R273" s="283"/>
      <c r="S273" s="282"/>
      <c r="T273" s="282"/>
      <c r="U273" s="282"/>
      <c r="V273" s="282"/>
      <c r="W273" s="282"/>
      <c r="X273" s="282"/>
      <c r="Y273" s="282"/>
      <c r="Z273" s="282"/>
      <c r="AA273" s="282"/>
      <c r="AB273" s="282"/>
      <c r="AC273" s="282"/>
      <c r="AD273" s="282"/>
      <c r="AE273" s="282"/>
    </row>
    <row r="274" spans="1:31" ht="16.5" customHeight="1">
      <c r="A274" s="65"/>
      <c r="B274" s="260"/>
      <c r="C274" s="261"/>
      <c r="D274" s="65"/>
      <c r="E274" s="65"/>
      <c r="F274" s="59" t="s">
        <v>822</v>
      </c>
      <c r="G274" s="65">
        <v>4267</v>
      </c>
      <c r="H274" s="66">
        <f>I274</f>
        <v>56000</v>
      </c>
      <c r="I274" s="64">
        <v>56000</v>
      </c>
      <c r="J274" s="64">
        <v>0</v>
      </c>
      <c r="N274" s="282"/>
      <c r="O274" s="282"/>
      <c r="P274" s="282"/>
      <c r="Q274" s="282"/>
      <c r="R274" s="283"/>
      <c r="S274" s="282"/>
      <c r="T274" s="282"/>
      <c r="U274" s="282"/>
      <c r="V274" s="282"/>
      <c r="W274" s="282"/>
      <c r="X274" s="282"/>
      <c r="Y274" s="282"/>
      <c r="Z274" s="282"/>
      <c r="AA274" s="282"/>
      <c r="AB274" s="282"/>
      <c r="AC274" s="282"/>
      <c r="AD274" s="282"/>
      <c r="AE274" s="282"/>
    </row>
    <row r="275" spans="1:31" s="67" customFormat="1" ht="16.5" customHeight="1">
      <c r="A275" s="65"/>
      <c r="B275" s="218"/>
      <c r="C275" s="219"/>
      <c r="D275" s="65"/>
      <c r="E275" s="65"/>
      <c r="F275" s="59"/>
      <c r="G275" s="65">
        <v>4261</v>
      </c>
      <c r="H275" s="66">
        <f>I275</f>
        <v>5000</v>
      </c>
      <c r="I275" s="64">
        <v>5000</v>
      </c>
      <c r="J275" s="64"/>
      <c r="N275" s="282"/>
      <c r="O275" s="282"/>
      <c r="P275" s="282"/>
      <c r="Q275" s="282"/>
      <c r="R275" s="283"/>
      <c r="S275" s="282"/>
      <c r="T275" s="282"/>
      <c r="U275" s="282"/>
      <c r="V275" s="282"/>
      <c r="W275" s="282"/>
      <c r="X275" s="282"/>
      <c r="Y275" s="282"/>
      <c r="Z275" s="282"/>
      <c r="AA275" s="282"/>
      <c r="AB275" s="282"/>
      <c r="AC275" s="282"/>
      <c r="AD275" s="282"/>
      <c r="AE275" s="282"/>
    </row>
    <row r="276" spans="1:31" ht="16.5" customHeight="1">
      <c r="A276" s="65" t="s">
        <v>853</v>
      </c>
      <c r="B276" s="260" t="s">
        <v>284</v>
      </c>
      <c r="C276" s="261"/>
      <c r="D276" s="65" t="s">
        <v>36</v>
      </c>
      <c r="E276" s="65" t="s">
        <v>37</v>
      </c>
      <c r="F276" s="59" t="s">
        <v>854</v>
      </c>
      <c r="G276" s="65"/>
      <c r="H276" s="66">
        <v>0</v>
      </c>
      <c r="I276" s="64">
        <v>0</v>
      </c>
      <c r="J276" s="64">
        <v>0</v>
      </c>
      <c r="N276" s="282"/>
      <c r="O276" s="282"/>
      <c r="P276" s="282"/>
      <c r="Q276" s="282"/>
      <c r="R276" s="283"/>
      <c r="S276" s="282"/>
      <c r="T276" s="282"/>
      <c r="U276" s="282"/>
      <c r="V276" s="282"/>
      <c r="W276" s="282"/>
      <c r="X276" s="282"/>
      <c r="Y276" s="282"/>
      <c r="Z276" s="282"/>
      <c r="AA276" s="282"/>
      <c r="AB276" s="282"/>
      <c r="AC276" s="282"/>
      <c r="AD276" s="282"/>
      <c r="AE276" s="282"/>
    </row>
    <row r="277" spans="1:31" ht="16.5" customHeight="1">
      <c r="A277" s="65" t="s">
        <v>855</v>
      </c>
      <c r="B277" s="260" t="s">
        <v>284</v>
      </c>
      <c r="C277" s="261"/>
      <c r="D277" s="65" t="s">
        <v>37</v>
      </c>
      <c r="E277" s="65" t="s">
        <v>35</v>
      </c>
      <c r="F277" s="59" t="s">
        <v>856</v>
      </c>
      <c r="G277" s="65"/>
      <c r="H277" s="66">
        <v>0</v>
      </c>
      <c r="I277" s="64">
        <v>0</v>
      </c>
      <c r="J277" s="64">
        <v>0</v>
      </c>
      <c r="N277" s="282"/>
      <c r="O277" s="282"/>
      <c r="P277" s="282"/>
      <c r="Q277" s="282"/>
      <c r="R277" s="283"/>
      <c r="S277" s="282"/>
      <c r="T277" s="282"/>
      <c r="U277" s="282"/>
      <c r="V277" s="282"/>
      <c r="W277" s="282"/>
      <c r="X277" s="282"/>
      <c r="Y277" s="282"/>
      <c r="Z277" s="282"/>
      <c r="AA277" s="282"/>
      <c r="AB277" s="282"/>
      <c r="AC277" s="282"/>
      <c r="AD277" s="282"/>
      <c r="AE277" s="282"/>
    </row>
    <row r="278" spans="1:31" ht="16.5" customHeight="1">
      <c r="A278" s="65" t="s">
        <v>857</v>
      </c>
      <c r="B278" s="260" t="s">
        <v>284</v>
      </c>
      <c r="C278" s="261"/>
      <c r="D278" s="65" t="s">
        <v>37</v>
      </c>
      <c r="E278" s="65" t="s">
        <v>36</v>
      </c>
      <c r="F278" s="59" t="s">
        <v>344</v>
      </c>
      <c r="G278" s="65"/>
      <c r="H278" s="66">
        <v>0</v>
      </c>
      <c r="I278" s="64">
        <v>0</v>
      </c>
      <c r="J278" s="64">
        <v>0</v>
      </c>
      <c r="N278" s="282"/>
      <c r="O278" s="282"/>
      <c r="P278" s="282"/>
      <c r="Q278" s="282"/>
      <c r="R278" s="283"/>
      <c r="S278" s="282"/>
      <c r="T278" s="282"/>
      <c r="U278" s="282"/>
      <c r="V278" s="282"/>
      <c r="W278" s="282"/>
      <c r="X278" s="282"/>
      <c r="Y278" s="282"/>
      <c r="Z278" s="282"/>
      <c r="AA278" s="282"/>
      <c r="AB278" s="282"/>
      <c r="AC278" s="282"/>
      <c r="AD278" s="282"/>
      <c r="AE278" s="282"/>
    </row>
    <row r="279" spans="1:31" ht="16.5" customHeight="1">
      <c r="A279" s="65" t="s">
        <v>858</v>
      </c>
      <c r="B279" s="260" t="s">
        <v>284</v>
      </c>
      <c r="C279" s="261"/>
      <c r="D279" s="65" t="s">
        <v>37</v>
      </c>
      <c r="E279" s="65" t="s">
        <v>37</v>
      </c>
      <c r="F279" s="59" t="s">
        <v>345</v>
      </c>
      <c r="G279" s="65"/>
      <c r="H279" s="66">
        <v>0</v>
      </c>
      <c r="I279" s="64">
        <v>0</v>
      </c>
      <c r="J279" s="64">
        <v>0</v>
      </c>
      <c r="N279" s="282"/>
      <c r="O279" s="282"/>
      <c r="P279" s="282"/>
      <c r="Q279" s="282"/>
      <c r="R279" s="283"/>
      <c r="S279" s="282"/>
      <c r="T279" s="282"/>
      <c r="U279" s="282"/>
      <c r="V279" s="282"/>
      <c r="W279" s="282"/>
      <c r="X279" s="282"/>
      <c r="Y279" s="282"/>
      <c r="Z279" s="282"/>
      <c r="AA279" s="282"/>
      <c r="AB279" s="282"/>
      <c r="AC279" s="282"/>
      <c r="AD279" s="282"/>
      <c r="AE279" s="282"/>
    </row>
    <row r="280" spans="1:31" ht="16.5" customHeight="1">
      <c r="A280" s="65" t="s">
        <v>859</v>
      </c>
      <c r="B280" s="260" t="s">
        <v>284</v>
      </c>
      <c r="C280" s="261"/>
      <c r="D280" s="65" t="s">
        <v>38</v>
      </c>
      <c r="E280" s="65" t="s">
        <v>35</v>
      </c>
      <c r="F280" s="59" t="s">
        <v>860</v>
      </c>
      <c r="G280" s="65"/>
      <c r="H280" s="66">
        <v>0</v>
      </c>
      <c r="I280" s="64">
        <v>0</v>
      </c>
      <c r="J280" s="64">
        <v>0</v>
      </c>
      <c r="N280" s="282"/>
      <c r="O280" s="282"/>
      <c r="P280" s="282"/>
      <c r="Q280" s="282"/>
      <c r="R280" s="283"/>
      <c r="S280" s="282"/>
      <c r="T280" s="282"/>
      <c r="U280" s="282"/>
      <c r="V280" s="282"/>
      <c r="W280" s="282"/>
      <c r="X280" s="282"/>
      <c r="Y280" s="282"/>
      <c r="Z280" s="282"/>
      <c r="AA280" s="282"/>
      <c r="AB280" s="282"/>
      <c r="AC280" s="282"/>
      <c r="AD280" s="282"/>
      <c r="AE280" s="282"/>
    </row>
    <row r="281" spans="1:31" ht="16.5" customHeight="1">
      <c r="A281" s="65" t="s">
        <v>861</v>
      </c>
      <c r="B281" s="260" t="s">
        <v>284</v>
      </c>
      <c r="C281" s="261"/>
      <c r="D281" s="65" t="s">
        <v>38</v>
      </c>
      <c r="E281" s="65" t="s">
        <v>36</v>
      </c>
      <c r="F281" s="59" t="s">
        <v>347</v>
      </c>
      <c r="G281" s="65"/>
      <c r="H281" s="66">
        <v>0</v>
      </c>
      <c r="I281" s="64">
        <v>0</v>
      </c>
      <c r="J281" s="64">
        <v>0</v>
      </c>
      <c r="N281" s="282"/>
      <c r="O281" s="282"/>
      <c r="P281" s="282"/>
      <c r="Q281" s="282"/>
      <c r="R281" s="283"/>
      <c r="S281" s="282"/>
      <c r="T281" s="282"/>
      <c r="U281" s="282"/>
      <c r="V281" s="282"/>
      <c r="W281" s="282"/>
      <c r="X281" s="282"/>
      <c r="Y281" s="282"/>
      <c r="Z281" s="282"/>
      <c r="AA281" s="282"/>
      <c r="AB281" s="282"/>
      <c r="AC281" s="282"/>
      <c r="AD281" s="282"/>
      <c r="AE281" s="282"/>
    </row>
    <row r="282" spans="1:31" ht="16.5" customHeight="1">
      <c r="A282" s="65" t="s">
        <v>862</v>
      </c>
      <c r="B282" s="260" t="s">
        <v>284</v>
      </c>
      <c r="C282" s="261"/>
      <c r="D282" s="65" t="s">
        <v>38</v>
      </c>
      <c r="E282" s="65" t="s">
        <v>37</v>
      </c>
      <c r="F282" s="59" t="s">
        <v>348</v>
      </c>
      <c r="G282" s="65"/>
      <c r="H282" s="66">
        <v>0</v>
      </c>
      <c r="I282" s="64">
        <v>0</v>
      </c>
      <c r="J282" s="64">
        <v>0</v>
      </c>
      <c r="N282" s="282"/>
      <c r="O282" s="282"/>
      <c r="P282" s="282"/>
      <c r="Q282" s="282"/>
      <c r="R282" s="283"/>
      <c r="S282" s="282"/>
      <c r="T282" s="282"/>
      <c r="U282" s="282"/>
      <c r="V282" s="282"/>
      <c r="W282" s="282"/>
      <c r="X282" s="282"/>
      <c r="Y282" s="282"/>
      <c r="Z282" s="282"/>
      <c r="AA282" s="282"/>
      <c r="AB282" s="282"/>
      <c r="AC282" s="282"/>
      <c r="AD282" s="282"/>
      <c r="AE282" s="282"/>
    </row>
    <row r="283" spans="1:31" ht="16.5" customHeight="1">
      <c r="A283" s="65" t="s">
        <v>863</v>
      </c>
      <c r="B283" s="260" t="s">
        <v>284</v>
      </c>
      <c r="C283" s="261"/>
      <c r="D283" s="65" t="s">
        <v>193</v>
      </c>
      <c r="E283" s="65" t="s">
        <v>35</v>
      </c>
      <c r="F283" s="59" t="s">
        <v>864</v>
      </c>
      <c r="G283" s="65"/>
      <c r="H283" s="66">
        <v>0</v>
      </c>
      <c r="I283" s="64">
        <v>0</v>
      </c>
      <c r="J283" s="64">
        <v>0</v>
      </c>
      <c r="N283" s="282"/>
      <c r="O283" s="282"/>
      <c r="P283" s="282"/>
      <c r="Q283" s="282"/>
      <c r="R283" s="283"/>
      <c r="S283" s="282"/>
      <c r="T283" s="282"/>
      <c r="U283" s="282"/>
      <c r="V283" s="282"/>
      <c r="W283" s="282"/>
      <c r="X283" s="282"/>
      <c r="Y283" s="282"/>
      <c r="Z283" s="282"/>
      <c r="AA283" s="282"/>
      <c r="AB283" s="282"/>
      <c r="AC283" s="282"/>
      <c r="AD283" s="282"/>
      <c r="AE283" s="282"/>
    </row>
    <row r="284" spans="1:31" ht="16.5" customHeight="1">
      <c r="A284" s="65" t="s">
        <v>865</v>
      </c>
      <c r="B284" s="260" t="s">
        <v>284</v>
      </c>
      <c r="C284" s="261"/>
      <c r="D284" s="65" t="s">
        <v>193</v>
      </c>
      <c r="E284" s="65" t="s">
        <v>36</v>
      </c>
      <c r="F284" s="59" t="s">
        <v>350</v>
      </c>
      <c r="G284" s="65"/>
      <c r="H284" s="66">
        <v>0</v>
      </c>
      <c r="I284" s="64">
        <v>0</v>
      </c>
      <c r="J284" s="64">
        <v>0</v>
      </c>
      <c r="N284" s="282"/>
      <c r="O284" s="282"/>
      <c r="P284" s="282"/>
      <c r="Q284" s="282"/>
      <c r="R284" s="283"/>
      <c r="S284" s="282"/>
      <c r="T284" s="282"/>
      <c r="U284" s="282"/>
      <c r="V284" s="282"/>
      <c r="W284" s="282"/>
      <c r="X284" s="282"/>
      <c r="Y284" s="282"/>
      <c r="Z284" s="282"/>
      <c r="AA284" s="282"/>
      <c r="AB284" s="282"/>
      <c r="AC284" s="282"/>
      <c r="AD284" s="282"/>
      <c r="AE284" s="282"/>
    </row>
    <row r="285" spans="1:31" ht="16.5" customHeight="1">
      <c r="A285" s="65" t="s">
        <v>866</v>
      </c>
      <c r="B285" s="260" t="s">
        <v>284</v>
      </c>
      <c r="C285" s="261"/>
      <c r="D285" s="65" t="s">
        <v>193</v>
      </c>
      <c r="E285" s="65" t="s">
        <v>37</v>
      </c>
      <c r="F285" s="59" t="s">
        <v>351</v>
      </c>
      <c r="G285" s="65"/>
      <c r="H285" s="66">
        <v>0</v>
      </c>
      <c r="I285" s="64">
        <v>0</v>
      </c>
      <c r="J285" s="64">
        <v>0</v>
      </c>
      <c r="N285" s="282"/>
      <c r="O285" s="282"/>
      <c r="P285" s="282"/>
      <c r="Q285" s="282"/>
      <c r="R285" s="283"/>
      <c r="S285" s="282"/>
      <c r="T285" s="282"/>
      <c r="U285" s="282"/>
      <c r="V285" s="282"/>
      <c r="W285" s="282"/>
      <c r="X285" s="282"/>
      <c r="Y285" s="282"/>
      <c r="Z285" s="282"/>
      <c r="AA285" s="282"/>
      <c r="AB285" s="282"/>
      <c r="AC285" s="282"/>
      <c r="AD285" s="282"/>
      <c r="AE285" s="282"/>
    </row>
    <row r="286" spans="1:31" ht="16.5" customHeight="1">
      <c r="A286" s="68" t="s">
        <v>867</v>
      </c>
      <c r="B286" s="279" t="s">
        <v>284</v>
      </c>
      <c r="C286" s="280"/>
      <c r="D286" s="68" t="s">
        <v>194</v>
      </c>
      <c r="E286" s="68" t="s">
        <v>35</v>
      </c>
      <c r="F286" s="63" t="s">
        <v>868</v>
      </c>
      <c r="G286" s="68"/>
      <c r="H286" s="69">
        <f>I286</f>
        <v>276000</v>
      </c>
      <c r="I286" s="74">
        <f>I287</f>
        <v>276000</v>
      </c>
      <c r="J286" s="74">
        <v>0</v>
      </c>
      <c r="N286" s="282"/>
      <c r="O286" s="282"/>
      <c r="P286" s="282"/>
      <c r="Q286" s="282"/>
      <c r="R286" s="283"/>
      <c r="S286" s="282"/>
      <c r="T286" s="282"/>
      <c r="U286" s="282"/>
      <c r="V286" s="282"/>
      <c r="W286" s="282"/>
      <c r="X286" s="282"/>
      <c r="Y286" s="282"/>
      <c r="Z286" s="282"/>
      <c r="AA286" s="282"/>
      <c r="AB286" s="282"/>
      <c r="AC286" s="282"/>
      <c r="AD286" s="282"/>
      <c r="AE286" s="282"/>
    </row>
    <row r="287" spans="1:31" ht="16.5" customHeight="1">
      <c r="A287" s="68" t="s">
        <v>869</v>
      </c>
      <c r="B287" s="279" t="s">
        <v>284</v>
      </c>
      <c r="C287" s="280"/>
      <c r="D287" s="68" t="s">
        <v>194</v>
      </c>
      <c r="E287" s="68" t="s">
        <v>36</v>
      </c>
      <c r="F287" s="63" t="s">
        <v>353</v>
      </c>
      <c r="G287" s="68"/>
      <c r="H287" s="69">
        <f>I287</f>
        <v>276000</v>
      </c>
      <c r="I287" s="74">
        <f>I288</f>
        <v>276000</v>
      </c>
      <c r="J287" s="74">
        <v>0</v>
      </c>
      <c r="N287" s="282"/>
      <c r="O287" s="282"/>
      <c r="P287" s="282"/>
      <c r="Q287" s="282"/>
      <c r="R287" s="283"/>
      <c r="S287" s="282"/>
      <c r="T287" s="282"/>
      <c r="U287" s="282"/>
      <c r="V287" s="282"/>
      <c r="W287" s="282"/>
      <c r="X287" s="282"/>
      <c r="Y287" s="282"/>
      <c r="Z287" s="282"/>
      <c r="AA287" s="282"/>
      <c r="AB287" s="282"/>
      <c r="AC287" s="282"/>
      <c r="AD287" s="282"/>
      <c r="AE287" s="282"/>
    </row>
    <row r="288" spans="1:31" ht="16.5" customHeight="1">
      <c r="A288" s="65"/>
      <c r="B288" s="260"/>
      <c r="C288" s="261"/>
      <c r="D288" s="65"/>
      <c r="E288" s="65"/>
      <c r="F288" s="59" t="s">
        <v>567</v>
      </c>
      <c r="G288" s="65" t="s">
        <v>90</v>
      </c>
      <c r="H288" s="66">
        <f>I288</f>
        <v>276000</v>
      </c>
      <c r="I288" s="64">
        <v>276000</v>
      </c>
      <c r="J288" s="64">
        <v>0</v>
      </c>
      <c r="N288" s="282"/>
      <c r="O288" s="282"/>
      <c r="P288" s="282"/>
      <c r="Q288" s="282"/>
      <c r="R288" s="283"/>
      <c r="S288" s="282"/>
      <c r="T288" s="282"/>
      <c r="U288" s="282"/>
      <c r="V288" s="282"/>
      <c r="W288" s="282"/>
      <c r="X288" s="282"/>
      <c r="Y288" s="282"/>
      <c r="Z288" s="282"/>
      <c r="AA288" s="282"/>
      <c r="AB288" s="282"/>
      <c r="AC288" s="282"/>
      <c r="AD288" s="282"/>
      <c r="AE288" s="282"/>
    </row>
    <row r="289" spans="1:31" ht="16.5" customHeight="1">
      <c r="A289" s="65"/>
      <c r="B289" s="260"/>
      <c r="C289" s="261"/>
      <c r="D289" s="65"/>
      <c r="E289" s="65"/>
      <c r="F289" s="59" t="s">
        <v>822</v>
      </c>
      <c r="G289" s="65" t="s">
        <v>98</v>
      </c>
      <c r="H289" s="66">
        <v>0</v>
      </c>
      <c r="I289" s="64">
        <v>0</v>
      </c>
      <c r="J289" s="64">
        <v>0</v>
      </c>
      <c r="N289" s="282"/>
      <c r="O289" s="282"/>
      <c r="P289" s="282"/>
      <c r="Q289" s="282"/>
      <c r="R289" s="283"/>
      <c r="S289" s="282"/>
      <c r="T289" s="282"/>
      <c r="U289" s="282"/>
      <c r="V289" s="282"/>
      <c r="W289" s="282"/>
      <c r="X289" s="282"/>
      <c r="Y289" s="282"/>
      <c r="Z289" s="282"/>
      <c r="AA289" s="282"/>
      <c r="AB289" s="282"/>
      <c r="AC289" s="282"/>
      <c r="AD289" s="282"/>
      <c r="AE289" s="282"/>
    </row>
    <row r="290" spans="1:31" ht="16.5" customHeight="1">
      <c r="A290" s="65"/>
      <c r="B290" s="260"/>
      <c r="C290" s="261"/>
      <c r="D290" s="65"/>
      <c r="E290" s="65"/>
      <c r="F290" s="59" t="s">
        <v>779</v>
      </c>
      <c r="G290" s="65" t="s">
        <v>99</v>
      </c>
      <c r="H290" s="66">
        <v>0</v>
      </c>
      <c r="I290" s="64">
        <v>0</v>
      </c>
      <c r="J290" s="64">
        <v>0</v>
      </c>
      <c r="N290" s="282"/>
      <c r="O290" s="282"/>
      <c r="P290" s="282"/>
      <c r="Q290" s="282"/>
      <c r="R290" s="283"/>
      <c r="S290" s="282"/>
      <c r="T290" s="282"/>
      <c r="U290" s="282"/>
      <c r="V290" s="282"/>
      <c r="W290" s="282"/>
      <c r="X290" s="282"/>
      <c r="Y290" s="282"/>
      <c r="Z290" s="282"/>
      <c r="AA290" s="282"/>
      <c r="AB290" s="282"/>
      <c r="AC290" s="282"/>
      <c r="AD290" s="282"/>
      <c r="AE290" s="282"/>
    </row>
    <row r="291" spans="1:31" ht="16.5" customHeight="1">
      <c r="A291" s="65" t="s">
        <v>870</v>
      </c>
      <c r="B291" s="260" t="s">
        <v>284</v>
      </c>
      <c r="C291" s="261"/>
      <c r="D291" s="65" t="s">
        <v>194</v>
      </c>
      <c r="E291" s="65" t="s">
        <v>37</v>
      </c>
      <c r="F291" s="59" t="s">
        <v>354</v>
      </c>
      <c r="G291" s="65"/>
      <c r="H291" s="66">
        <v>0</v>
      </c>
      <c r="I291" s="64">
        <v>0</v>
      </c>
      <c r="J291" s="64">
        <v>0</v>
      </c>
      <c r="N291" s="282"/>
      <c r="O291" s="282"/>
      <c r="P291" s="282"/>
      <c r="Q291" s="282"/>
      <c r="R291" s="283"/>
      <c r="S291" s="282"/>
      <c r="T291" s="282"/>
      <c r="U291" s="282"/>
      <c r="V291" s="282"/>
      <c r="W291" s="282"/>
      <c r="X291" s="282"/>
      <c r="Y291" s="282"/>
      <c r="Z291" s="282"/>
      <c r="AA291" s="282"/>
      <c r="AB291" s="282"/>
      <c r="AC291" s="282"/>
      <c r="AD291" s="282"/>
      <c r="AE291" s="282"/>
    </row>
    <row r="292" spans="1:31" ht="16.5" customHeight="1">
      <c r="A292" s="65" t="s">
        <v>871</v>
      </c>
      <c r="B292" s="260" t="s">
        <v>284</v>
      </c>
      <c r="C292" s="261"/>
      <c r="D292" s="65" t="s">
        <v>211</v>
      </c>
      <c r="E292" s="65" t="s">
        <v>35</v>
      </c>
      <c r="F292" s="59" t="s">
        <v>872</v>
      </c>
      <c r="G292" s="65"/>
      <c r="H292" s="66">
        <v>0</v>
      </c>
      <c r="I292" s="64">
        <v>0</v>
      </c>
      <c r="J292" s="64">
        <v>0</v>
      </c>
      <c r="N292" s="282"/>
      <c r="O292" s="282"/>
      <c r="P292" s="282"/>
      <c r="Q292" s="282"/>
      <c r="R292" s="283"/>
      <c r="S292" s="282"/>
      <c r="T292" s="282"/>
      <c r="U292" s="282"/>
      <c r="V292" s="282"/>
      <c r="W292" s="282"/>
      <c r="X292" s="282"/>
      <c r="Y292" s="282"/>
      <c r="Z292" s="282"/>
      <c r="AA292" s="282"/>
      <c r="AB292" s="282"/>
      <c r="AC292" s="282"/>
      <c r="AD292" s="282"/>
      <c r="AE292" s="282"/>
    </row>
    <row r="293" spans="1:31" ht="16.5" customHeight="1">
      <c r="A293" s="65" t="s">
        <v>873</v>
      </c>
      <c r="B293" s="260" t="s">
        <v>284</v>
      </c>
      <c r="C293" s="261"/>
      <c r="D293" s="65" t="s">
        <v>211</v>
      </c>
      <c r="E293" s="65" t="s">
        <v>36</v>
      </c>
      <c r="F293" s="59" t="s">
        <v>874</v>
      </c>
      <c r="G293" s="65"/>
      <c r="H293" s="66">
        <v>0</v>
      </c>
      <c r="I293" s="64">
        <v>0</v>
      </c>
      <c r="J293" s="64">
        <v>0</v>
      </c>
      <c r="N293" s="282"/>
      <c r="O293" s="282"/>
      <c r="P293" s="282"/>
      <c r="Q293" s="282"/>
      <c r="R293" s="283"/>
      <c r="S293" s="282"/>
      <c r="T293" s="282"/>
      <c r="U293" s="282"/>
      <c r="V293" s="282"/>
      <c r="W293" s="282"/>
      <c r="X293" s="282"/>
      <c r="Y293" s="282"/>
      <c r="Z293" s="282"/>
      <c r="AA293" s="282"/>
      <c r="AB293" s="282"/>
      <c r="AC293" s="282"/>
      <c r="AD293" s="282"/>
      <c r="AE293" s="282"/>
    </row>
    <row r="294" spans="1:31" ht="16.5" customHeight="1">
      <c r="A294" s="65" t="s">
        <v>875</v>
      </c>
      <c r="B294" s="260" t="s">
        <v>284</v>
      </c>
      <c r="C294" s="261"/>
      <c r="D294" s="65" t="s">
        <v>214</v>
      </c>
      <c r="E294" s="65" t="s">
        <v>35</v>
      </c>
      <c r="F294" s="59" t="s">
        <v>876</v>
      </c>
      <c r="G294" s="65"/>
      <c r="H294" s="66">
        <v>0</v>
      </c>
      <c r="I294" s="64">
        <v>0</v>
      </c>
      <c r="J294" s="64">
        <v>0</v>
      </c>
      <c r="N294" s="282"/>
      <c r="O294" s="282"/>
      <c r="P294" s="282"/>
      <c r="Q294" s="282"/>
      <c r="R294" s="283"/>
      <c r="S294" s="282"/>
      <c r="T294" s="282"/>
      <c r="U294" s="282"/>
      <c r="V294" s="282"/>
      <c r="W294" s="282"/>
      <c r="X294" s="282"/>
      <c r="Y294" s="282"/>
      <c r="Z294" s="282"/>
      <c r="AA294" s="282"/>
      <c r="AB294" s="282"/>
      <c r="AC294" s="282"/>
      <c r="AD294" s="282"/>
      <c r="AE294" s="282"/>
    </row>
    <row r="295" spans="1:31" ht="16.5" customHeight="1">
      <c r="A295" s="65" t="s">
        <v>877</v>
      </c>
      <c r="B295" s="260" t="s">
        <v>284</v>
      </c>
      <c r="C295" s="261"/>
      <c r="D295" s="65" t="s">
        <v>214</v>
      </c>
      <c r="E295" s="65" t="s">
        <v>36</v>
      </c>
      <c r="F295" s="59" t="s">
        <v>356</v>
      </c>
      <c r="G295" s="65"/>
      <c r="H295" s="66">
        <v>0</v>
      </c>
      <c r="I295" s="64">
        <v>0</v>
      </c>
      <c r="J295" s="64">
        <v>0</v>
      </c>
      <c r="N295" s="282"/>
      <c r="O295" s="282"/>
      <c r="P295" s="282"/>
      <c r="Q295" s="282"/>
      <c r="R295" s="283"/>
      <c r="S295" s="282"/>
      <c r="T295" s="282"/>
      <c r="U295" s="282"/>
      <c r="V295" s="282"/>
      <c r="W295" s="282"/>
      <c r="X295" s="282"/>
      <c r="Y295" s="282"/>
      <c r="Z295" s="282"/>
      <c r="AA295" s="282"/>
      <c r="AB295" s="282"/>
      <c r="AC295" s="282"/>
      <c r="AD295" s="282"/>
      <c r="AE295" s="282"/>
    </row>
    <row r="296" spans="1:31" ht="16.5" customHeight="1">
      <c r="A296" s="65" t="s">
        <v>878</v>
      </c>
      <c r="B296" s="260" t="s">
        <v>284</v>
      </c>
      <c r="C296" s="261"/>
      <c r="D296" s="65" t="s">
        <v>216</v>
      </c>
      <c r="E296" s="65" t="s">
        <v>35</v>
      </c>
      <c r="F296" s="59" t="s">
        <v>879</v>
      </c>
      <c r="G296" s="65"/>
      <c r="H296" s="66">
        <v>0</v>
      </c>
      <c r="I296" s="64">
        <v>0</v>
      </c>
      <c r="J296" s="64">
        <v>0</v>
      </c>
      <c r="N296" s="282"/>
      <c r="O296" s="282"/>
      <c r="P296" s="282"/>
      <c r="Q296" s="282"/>
      <c r="R296" s="283"/>
      <c r="S296" s="282"/>
      <c r="T296" s="282"/>
      <c r="U296" s="282"/>
      <c r="V296" s="282"/>
      <c r="W296" s="282"/>
      <c r="X296" s="282"/>
      <c r="Y296" s="282"/>
      <c r="Z296" s="282"/>
      <c r="AA296" s="282"/>
      <c r="AB296" s="282"/>
      <c r="AC296" s="282"/>
      <c r="AD296" s="282"/>
      <c r="AE296" s="282"/>
    </row>
    <row r="297" spans="1:31" ht="16.5" customHeight="1">
      <c r="A297" s="65" t="s">
        <v>880</v>
      </c>
      <c r="B297" s="260" t="s">
        <v>284</v>
      </c>
      <c r="C297" s="261"/>
      <c r="D297" s="65" t="s">
        <v>216</v>
      </c>
      <c r="E297" s="65" t="s">
        <v>36</v>
      </c>
      <c r="F297" s="59" t="s">
        <v>357</v>
      </c>
      <c r="G297" s="65"/>
      <c r="H297" s="66">
        <v>0</v>
      </c>
      <c r="I297" s="64">
        <v>0</v>
      </c>
      <c r="J297" s="64">
        <v>0</v>
      </c>
      <c r="N297" s="282"/>
      <c r="O297" s="282"/>
      <c r="P297" s="282"/>
      <c r="Q297" s="282"/>
      <c r="R297" s="283"/>
      <c r="S297" s="282"/>
      <c r="T297" s="282"/>
      <c r="U297" s="282"/>
      <c r="V297" s="282"/>
      <c r="W297" s="282"/>
      <c r="X297" s="282"/>
      <c r="Y297" s="282"/>
      <c r="Z297" s="282"/>
      <c r="AA297" s="282"/>
      <c r="AB297" s="282"/>
      <c r="AC297" s="282"/>
      <c r="AD297" s="282"/>
      <c r="AE297" s="282"/>
    </row>
    <row r="298" spans="1:31" ht="16.5" customHeight="1">
      <c r="A298" s="68" t="s">
        <v>881</v>
      </c>
      <c r="B298" s="279" t="s">
        <v>47</v>
      </c>
      <c r="C298" s="280"/>
      <c r="D298" s="68" t="s">
        <v>35</v>
      </c>
      <c r="E298" s="68" t="s">
        <v>35</v>
      </c>
      <c r="F298" s="63" t="s">
        <v>882</v>
      </c>
      <c r="G298" s="68"/>
      <c r="H298" s="69">
        <f>I298</f>
        <v>12700</v>
      </c>
      <c r="I298" s="74">
        <f>I313</f>
        <v>12700</v>
      </c>
      <c r="J298" s="74">
        <v>0</v>
      </c>
      <c r="N298" s="282"/>
      <c r="O298" s="282"/>
      <c r="P298" s="282"/>
      <c r="Q298" s="282"/>
      <c r="R298" s="283"/>
      <c r="S298" s="282"/>
      <c r="T298" s="282"/>
      <c r="U298" s="282"/>
      <c r="V298" s="282"/>
      <c r="W298" s="282"/>
      <c r="X298" s="282"/>
      <c r="Y298" s="282"/>
      <c r="Z298" s="282"/>
      <c r="AA298" s="282"/>
      <c r="AB298" s="282"/>
      <c r="AC298" s="282"/>
      <c r="AD298" s="282"/>
      <c r="AE298" s="282"/>
    </row>
    <row r="299" spans="1:31" ht="16.5" customHeight="1">
      <c r="A299" s="65" t="s">
        <v>883</v>
      </c>
      <c r="B299" s="260" t="s">
        <v>47</v>
      </c>
      <c r="C299" s="261"/>
      <c r="D299" s="65" t="s">
        <v>36</v>
      </c>
      <c r="E299" s="65" t="s">
        <v>35</v>
      </c>
      <c r="F299" s="59" t="s">
        <v>884</v>
      </c>
      <c r="G299" s="65"/>
      <c r="H299" s="66">
        <v>0</v>
      </c>
      <c r="I299" s="64">
        <v>0</v>
      </c>
      <c r="J299" s="64">
        <v>0</v>
      </c>
      <c r="N299" s="282"/>
      <c r="O299" s="282"/>
      <c r="P299" s="282"/>
      <c r="Q299" s="282"/>
      <c r="R299" s="283"/>
      <c r="S299" s="282"/>
      <c r="T299" s="282"/>
      <c r="U299" s="282"/>
      <c r="V299" s="282"/>
      <c r="W299" s="282"/>
      <c r="X299" s="282"/>
      <c r="Y299" s="282"/>
      <c r="Z299" s="282"/>
      <c r="AA299" s="282"/>
      <c r="AB299" s="282"/>
      <c r="AC299" s="282"/>
      <c r="AD299" s="282"/>
      <c r="AE299" s="282"/>
    </row>
    <row r="300" spans="1:31" ht="16.5" customHeight="1">
      <c r="A300" s="65" t="s">
        <v>885</v>
      </c>
      <c r="B300" s="260" t="s">
        <v>47</v>
      </c>
      <c r="C300" s="261"/>
      <c r="D300" s="65" t="s">
        <v>36</v>
      </c>
      <c r="E300" s="65" t="s">
        <v>36</v>
      </c>
      <c r="F300" s="59" t="s">
        <v>359</v>
      </c>
      <c r="G300" s="65"/>
      <c r="H300" s="66">
        <v>0</v>
      </c>
      <c r="I300" s="64">
        <v>0</v>
      </c>
      <c r="J300" s="64">
        <v>0</v>
      </c>
      <c r="N300" s="282"/>
      <c r="O300" s="282"/>
      <c r="P300" s="282"/>
      <c r="Q300" s="282"/>
      <c r="R300" s="283"/>
      <c r="S300" s="282"/>
      <c r="T300" s="282"/>
      <c r="U300" s="282"/>
      <c r="V300" s="282"/>
      <c r="W300" s="282"/>
      <c r="X300" s="282"/>
      <c r="Y300" s="282"/>
      <c r="Z300" s="282"/>
      <c r="AA300" s="282"/>
      <c r="AB300" s="282"/>
      <c r="AC300" s="282"/>
      <c r="AD300" s="282"/>
      <c r="AE300" s="282"/>
    </row>
    <row r="301" spans="1:31" ht="16.5" customHeight="1">
      <c r="A301" s="65" t="s">
        <v>886</v>
      </c>
      <c r="B301" s="260" t="s">
        <v>47</v>
      </c>
      <c r="C301" s="261"/>
      <c r="D301" s="65" t="s">
        <v>36</v>
      </c>
      <c r="E301" s="65" t="s">
        <v>37</v>
      </c>
      <c r="F301" s="59" t="s">
        <v>360</v>
      </c>
      <c r="G301" s="65"/>
      <c r="H301" s="66">
        <v>0</v>
      </c>
      <c r="I301" s="64">
        <v>0</v>
      </c>
      <c r="J301" s="64">
        <v>0</v>
      </c>
      <c r="N301" s="282"/>
      <c r="O301" s="282"/>
      <c r="P301" s="282"/>
      <c r="Q301" s="282"/>
      <c r="R301" s="283"/>
      <c r="S301" s="282"/>
      <c r="T301" s="282"/>
      <c r="U301" s="282"/>
      <c r="V301" s="282"/>
      <c r="W301" s="282"/>
      <c r="X301" s="282"/>
      <c r="Y301" s="282"/>
      <c r="Z301" s="282"/>
      <c r="AA301" s="282"/>
      <c r="AB301" s="282"/>
      <c r="AC301" s="282"/>
      <c r="AD301" s="282"/>
      <c r="AE301" s="282"/>
    </row>
    <row r="302" spans="1:31" ht="16.5" customHeight="1">
      <c r="A302" s="65" t="s">
        <v>887</v>
      </c>
      <c r="B302" s="260" t="s">
        <v>47</v>
      </c>
      <c r="C302" s="261"/>
      <c r="D302" s="65" t="s">
        <v>37</v>
      </c>
      <c r="E302" s="65" t="s">
        <v>35</v>
      </c>
      <c r="F302" s="59" t="s">
        <v>888</v>
      </c>
      <c r="G302" s="65"/>
      <c r="H302" s="66">
        <v>0</v>
      </c>
      <c r="I302" s="64">
        <v>0</v>
      </c>
      <c r="J302" s="64">
        <v>0</v>
      </c>
      <c r="N302" s="282"/>
      <c r="O302" s="282"/>
      <c r="P302" s="282"/>
      <c r="Q302" s="282"/>
      <c r="R302" s="283"/>
      <c r="S302" s="282"/>
      <c r="T302" s="282"/>
      <c r="U302" s="282"/>
      <c r="V302" s="282"/>
      <c r="W302" s="282"/>
      <c r="X302" s="282"/>
      <c r="Y302" s="282"/>
      <c r="Z302" s="282"/>
      <c r="AA302" s="282"/>
      <c r="AB302" s="282"/>
      <c r="AC302" s="282"/>
      <c r="AD302" s="282"/>
      <c r="AE302" s="282"/>
    </row>
    <row r="303" spans="1:31" ht="16.5" customHeight="1">
      <c r="A303" s="65" t="s">
        <v>889</v>
      </c>
      <c r="B303" s="260" t="s">
        <v>47</v>
      </c>
      <c r="C303" s="261"/>
      <c r="D303" s="65" t="s">
        <v>37</v>
      </c>
      <c r="E303" s="65" t="s">
        <v>36</v>
      </c>
      <c r="F303" s="59" t="s">
        <v>361</v>
      </c>
      <c r="G303" s="65"/>
      <c r="H303" s="66">
        <v>0</v>
      </c>
      <c r="I303" s="64">
        <v>0</v>
      </c>
      <c r="J303" s="64">
        <v>0</v>
      </c>
      <c r="N303" s="282"/>
      <c r="O303" s="282"/>
      <c r="P303" s="282"/>
      <c r="Q303" s="282"/>
      <c r="R303" s="283"/>
      <c r="S303" s="282"/>
      <c r="T303" s="282"/>
      <c r="U303" s="282"/>
      <c r="V303" s="282"/>
      <c r="W303" s="282"/>
      <c r="X303" s="282"/>
      <c r="Y303" s="282"/>
      <c r="Z303" s="282"/>
      <c r="AA303" s="282"/>
      <c r="AB303" s="282"/>
      <c r="AC303" s="282"/>
      <c r="AD303" s="282"/>
      <c r="AE303" s="282"/>
    </row>
    <row r="304" spans="1:31" ht="16.5" customHeight="1">
      <c r="A304" s="65" t="s">
        <v>890</v>
      </c>
      <c r="B304" s="260" t="s">
        <v>47</v>
      </c>
      <c r="C304" s="261"/>
      <c r="D304" s="65" t="s">
        <v>38</v>
      </c>
      <c r="E304" s="65" t="s">
        <v>35</v>
      </c>
      <c r="F304" s="59" t="s">
        <v>891</v>
      </c>
      <c r="G304" s="65"/>
      <c r="H304" s="66">
        <v>0</v>
      </c>
      <c r="I304" s="64">
        <v>0</v>
      </c>
      <c r="J304" s="64">
        <v>0</v>
      </c>
      <c r="N304" s="282"/>
      <c r="O304" s="282"/>
      <c r="P304" s="282"/>
      <c r="Q304" s="282"/>
      <c r="R304" s="283"/>
      <c r="S304" s="282"/>
      <c r="T304" s="282"/>
      <c r="U304" s="282"/>
      <c r="V304" s="282"/>
      <c r="W304" s="282"/>
      <c r="X304" s="282"/>
      <c r="Y304" s="282"/>
      <c r="Z304" s="282"/>
      <c r="AA304" s="282"/>
      <c r="AB304" s="282"/>
      <c r="AC304" s="282"/>
      <c r="AD304" s="282"/>
      <c r="AE304" s="282"/>
    </row>
    <row r="305" spans="1:31" ht="16.5" customHeight="1">
      <c r="A305" s="65" t="s">
        <v>892</v>
      </c>
      <c r="B305" s="260" t="s">
        <v>47</v>
      </c>
      <c r="C305" s="261"/>
      <c r="D305" s="65" t="s">
        <v>38</v>
      </c>
      <c r="E305" s="65" t="s">
        <v>36</v>
      </c>
      <c r="F305" s="59" t="s">
        <v>893</v>
      </c>
      <c r="G305" s="65"/>
      <c r="H305" s="66">
        <v>0</v>
      </c>
      <c r="I305" s="64">
        <v>0</v>
      </c>
      <c r="J305" s="64">
        <v>0</v>
      </c>
      <c r="N305" s="282"/>
      <c r="O305" s="282"/>
      <c r="P305" s="282"/>
      <c r="Q305" s="282"/>
      <c r="R305" s="283"/>
      <c r="S305" s="282"/>
      <c r="T305" s="282"/>
      <c r="U305" s="282"/>
      <c r="V305" s="282"/>
      <c r="W305" s="282"/>
      <c r="X305" s="282"/>
      <c r="Y305" s="282"/>
      <c r="Z305" s="282"/>
      <c r="AA305" s="282"/>
      <c r="AB305" s="282"/>
      <c r="AC305" s="282"/>
      <c r="AD305" s="282"/>
      <c r="AE305" s="282"/>
    </row>
    <row r="306" spans="1:31" ht="16.5" customHeight="1">
      <c r="A306" s="65"/>
      <c r="B306" s="260"/>
      <c r="C306" s="261"/>
      <c r="D306" s="65"/>
      <c r="E306" s="65"/>
      <c r="F306" s="59" t="s">
        <v>570</v>
      </c>
      <c r="G306" s="65" t="s">
        <v>518</v>
      </c>
      <c r="H306" s="66">
        <v>0</v>
      </c>
      <c r="I306" s="64">
        <v>0</v>
      </c>
      <c r="J306" s="64">
        <v>0</v>
      </c>
      <c r="N306" s="282"/>
      <c r="O306" s="282"/>
      <c r="P306" s="282"/>
      <c r="Q306" s="282"/>
      <c r="R306" s="283"/>
      <c r="S306" s="282"/>
      <c r="T306" s="282"/>
      <c r="U306" s="282"/>
      <c r="V306" s="282"/>
      <c r="W306" s="282"/>
      <c r="X306" s="282"/>
      <c r="Y306" s="282"/>
      <c r="Z306" s="282"/>
      <c r="AA306" s="282"/>
      <c r="AB306" s="282"/>
      <c r="AC306" s="282"/>
      <c r="AD306" s="282"/>
      <c r="AE306" s="282"/>
    </row>
    <row r="307" spans="1:31" ht="16.5" customHeight="1">
      <c r="A307" s="65" t="s">
        <v>894</v>
      </c>
      <c r="B307" s="260" t="s">
        <v>47</v>
      </c>
      <c r="C307" s="261"/>
      <c r="D307" s="65" t="s">
        <v>193</v>
      </c>
      <c r="E307" s="65" t="s">
        <v>35</v>
      </c>
      <c r="F307" s="59" t="s">
        <v>895</v>
      </c>
      <c r="G307" s="65"/>
      <c r="H307" s="66">
        <v>0</v>
      </c>
      <c r="I307" s="64">
        <v>0</v>
      </c>
      <c r="J307" s="64">
        <v>0</v>
      </c>
      <c r="N307" s="282"/>
      <c r="O307" s="282"/>
      <c r="P307" s="282"/>
      <c r="Q307" s="282"/>
      <c r="R307" s="283"/>
      <c r="S307" s="282"/>
      <c r="T307" s="282"/>
      <c r="U307" s="282"/>
      <c r="V307" s="282"/>
      <c r="W307" s="282"/>
      <c r="X307" s="282"/>
      <c r="Y307" s="282"/>
      <c r="Z307" s="282"/>
      <c r="AA307" s="282"/>
      <c r="AB307" s="282"/>
      <c r="AC307" s="282"/>
      <c r="AD307" s="282"/>
      <c r="AE307" s="282"/>
    </row>
    <row r="308" spans="1:31" ht="16.5" customHeight="1">
      <c r="A308" s="65" t="s">
        <v>896</v>
      </c>
      <c r="B308" s="260" t="s">
        <v>47</v>
      </c>
      <c r="C308" s="261"/>
      <c r="D308" s="65" t="s">
        <v>193</v>
      </c>
      <c r="E308" s="65" t="s">
        <v>36</v>
      </c>
      <c r="F308" s="59" t="s">
        <v>363</v>
      </c>
      <c r="G308" s="65"/>
      <c r="H308" s="66">
        <v>0</v>
      </c>
      <c r="I308" s="64">
        <v>0</v>
      </c>
      <c r="J308" s="64">
        <v>0</v>
      </c>
      <c r="N308" s="282"/>
      <c r="O308" s="282"/>
      <c r="P308" s="282"/>
      <c r="Q308" s="282"/>
      <c r="R308" s="283"/>
      <c r="S308" s="282"/>
      <c r="T308" s="282"/>
      <c r="U308" s="282"/>
      <c r="V308" s="282"/>
      <c r="W308" s="282"/>
      <c r="X308" s="282"/>
      <c r="Y308" s="282"/>
      <c r="Z308" s="282"/>
      <c r="AA308" s="282"/>
      <c r="AB308" s="282"/>
      <c r="AC308" s="282"/>
      <c r="AD308" s="282"/>
      <c r="AE308" s="282"/>
    </row>
    <row r="309" spans="1:31" ht="16.5" customHeight="1">
      <c r="A309" s="65" t="s">
        <v>897</v>
      </c>
      <c r="B309" s="260" t="s">
        <v>47</v>
      </c>
      <c r="C309" s="261"/>
      <c r="D309" s="65" t="s">
        <v>194</v>
      </c>
      <c r="E309" s="65" t="s">
        <v>35</v>
      </c>
      <c r="F309" s="59" t="s">
        <v>898</v>
      </c>
      <c r="G309" s="65"/>
      <c r="H309" s="66">
        <v>0</v>
      </c>
      <c r="I309" s="64">
        <v>0</v>
      </c>
      <c r="J309" s="64">
        <v>0</v>
      </c>
      <c r="N309" s="282"/>
      <c r="O309" s="282"/>
      <c r="P309" s="282"/>
      <c r="Q309" s="282"/>
      <c r="R309" s="283"/>
      <c r="S309" s="282"/>
      <c r="T309" s="282"/>
      <c r="U309" s="282"/>
      <c r="V309" s="282"/>
      <c r="W309" s="282"/>
      <c r="X309" s="282"/>
      <c r="Y309" s="282"/>
      <c r="Z309" s="282"/>
      <c r="AA309" s="282"/>
      <c r="AB309" s="282"/>
      <c r="AC309" s="282"/>
      <c r="AD309" s="282"/>
      <c r="AE309" s="282"/>
    </row>
    <row r="310" spans="1:31" ht="16.5" customHeight="1">
      <c r="A310" s="65" t="s">
        <v>899</v>
      </c>
      <c r="B310" s="260" t="s">
        <v>47</v>
      </c>
      <c r="C310" s="261"/>
      <c r="D310" s="65" t="s">
        <v>194</v>
      </c>
      <c r="E310" s="65" t="s">
        <v>36</v>
      </c>
      <c r="F310" s="59" t="s">
        <v>364</v>
      </c>
      <c r="G310" s="65"/>
      <c r="H310" s="66">
        <v>0</v>
      </c>
      <c r="I310" s="64">
        <v>0</v>
      </c>
      <c r="J310" s="64">
        <v>0</v>
      </c>
      <c r="N310" s="282"/>
      <c r="O310" s="282"/>
      <c r="P310" s="282"/>
      <c r="Q310" s="282"/>
      <c r="R310" s="283"/>
      <c r="S310" s="282"/>
      <c r="T310" s="282"/>
      <c r="U310" s="282"/>
      <c r="V310" s="282"/>
      <c r="W310" s="282"/>
      <c r="X310" s="282"/>
      <c r="Y310" s="282"/>
      <c r="Z310" s="282"/>
      <c r="AA310" s="282"/>
      <c r="AB310" s="282"/>
      <c r="AC310" s="282"/>
      <c r="AD310" s="282"/>
      <c r="AE310" s="282"/>
    </row>
    <row r="311" spans="1:31" ht="16.5" customHeight="1">
      <c r="A311" s="65" t="s">
        <v>900</v>
      </c>
      <c r="B311" s="260" t="s">
        <v>47</v>
      </c>
      <c r="C311" s="261"/>
      <c r="D311" s="65" t="s">
        <v>211</v>
      </c>
      <c r="E311" s="65" t="s">
        <v>35</v>
      </c>
      <c r="F311" s="59" t="s">
        <v>901</v>
      </c>
      <c r="G311" s="65"/>
      <c r="H311" s="66">
        <v>0</v>
      </c>
      <c r="I311" s="64">
        <v>0</v>
      </c>
      <c r="J311" s="64">
        <v>0</v>
      </c>
      <c r="N311" s="282"/>
      <c r="O311" s="282"/>
      <c r="P311" s="282"/>
      <c r="Q311" s="282"/>
      <c r="R311" s="283"/>
      <c r="S311" s="282"/>
      <c r="T311" s="282"/>
      <c r="U311" s="282"/>
      <c r="V311" s="282"/>
      <c r="W311" s="282"/>
      <c r="X311" s="282"/>
      <c r="Y311" s="282"/>
      <c r="Z311" s="282"/>
      <c r="AA311" s="282"/>
      <c r="AB311" s="282"/>
      <c r="AC311" s="282"/>
      <c r="AD311" s="282"/>
      <c r="AE311" s="282"/>
    </row>
    <row r="312" spans="1:31" ht="16.5" customHeight="1">
      <c r="A312" s="65" t="s">
        <v>902</v>
      </c>
      <c r="B312" s="260" t="s">
        <v>47</v>
      </c>
      <c r="C312" s="261"/>
      <c r="D312" s="65" t="s">
        <v>211</v>
      </c>
      <c r="E312" s="65" t="s">
        <v>36</v>
      </c>
      <c r="F312" s="59" t="s">
        <v>903</v>
      </c>
      <c r="G312" s="65"/>
      <c r="H312" s="66">
        <v>0</v>
      </c>
      <c r="I312" s="64">
        <v>0</v>
      </c>
      <c r="J312" s="64">
        <v>0</v>
      </c>
      <c r="N312" s="282"/>
      <c r="O312" s="282"/>
      <c r="P312" s="282"/>
      <c r="Q312" s="282"/>
      <c r="R312" s="283"/>
      <c r="S312" s="282"/>
      <c r="T312" s="282"/>
      <c r="U312" s="282"/>
      <c r="V312" s="282"/>
      <c r="W312" s="282"/>
      <c r="X312" s="282"/>
      <c r="Y312" s="282"/>
      <c r="Z312" s="282"/>
      <c r="AA312" s="282"/>
      <c r="AB312" s="282"/>
      <c r="AC312" s="282"/>
      <c r="AD312" s="282"/>
      <c r="AE312" s="282"/>
    </row>
    <row r="313" spans="1:31" ht="16.5" customHeight="1">
      <c r="A313" s="68" t="s">
        <v>904</v>
      </c>
      <c r="B313" s="279" t="s">
        <v>47</v>
      </c>
      <c r="C313" s="280"/>
      <c r="D313" s="68" t="s">
        <v>214</v>
      </c>
      <c r="E313" s="68" t="s">
        <v>35</v>
      </c>
      <c r="F313" s="63" t="s">
        <v>905</v>
      </c>
      <c r="G313" s="68"/>
      <c r="H313" s="69">
        <f>I313</f>
        <v>12700</v>
      </c>
      <c r="I313" s="74">
        <f>I314</f>
        <v>12700</v>
      </c>
      <c r="J313" s="74">
        <v>0</v>
      </c>
      <c r="N313" s="282"/>
      <c r="O313" s="282"/>
      <c r="P313" s="282"/>
      <c r="Q313" s="282"/>
      <c r="R313" s="283"/>
      <c r="S313" s="282"/>
      <c r="T313" s="282"/>
      <c r="U313" s="282"/>
      <c r="V313" s="282"/>
      <c r="W313" s="282"/>
      <c r="X313" s="282"/>
      <c r="Y313" s="282"/>
      <c r="Z313" s="282"/>
      <c r="AA313" s="282"/>
      <c r="AB313" s="282"/>
      <c r="AC313" s="282"/>
      <c r="AD313" s="282"/>
      <c r="AE313" s="282"/>
    </row>
    <row r="314" spans="1:31" ht="16.5" customHeight="1">
      <c r="A314" s="68" t="s">
        <v>906</v>
      </c>
      <c r="B314" s="279" t="s">
        <v>47</v>
      </c>
      <c r="C314" s="280"/>
      <c r="D314" s="68" t="s">
        <v>214</v>
      </c>
      <c r="E314" s="68" t="s">
        <v>36</v>
      </c>
      <c r="F314" s="63" t="s">
        <v>907</v>
      </c>
      <c r="G314" s="68"/>
      <c r="H314" s="69">
        <f>I314</f>
        <v>12700</v>
      </c>
      <c r="I314" s="74">
        <f>I315</f>
        <v>12700</v>
      </c>
      <c r="J314" s="74">
        <v>0</v>
      </c>
      <c r="N314" s="282"/>
      <c r="O314" s="282"/>
      <c r="P314" s="282"/>
      <c r="Q314" s="282"/>
      <c r="R314" s="283"/>
      <c r="S314" s="282"/>
      <c r="T314" s="282"/>
      <c r="U314" s="282"/>
      <c r="V314" s="282"/>
      <c r="W314" s="282"/>
      <c r="X314" s="282"/>
      <c r="Y314" s="282"/>
      <c r="Z314" s="282"/>
      <c r="AA314" s="282"/>
      <c r="AB314" s="282"/>
      <c r="AC314" s="282"/>
      <c r="AD314" s="282"/>
      <c r="AE314" s="282"/>
    </row>
    <row r="315" spans="1:31" ht="16.5" customHeight="1">
      <c r="A315" s="65"/>
      <c r="B315" s="260"/>
      <c r="C315" s="261"/>
      <c r="D315" s="65"/>
      <c r="E315" s="65"/>
      <c r="F315" s="59" t="s">
        <v>570</v>
      </c>
      <c r="G315" s="65" t="s">
        <v>518</v>
      </c>
      <c r="H315" s="66">
        <v>19500</v>
      </c>
      <c r="I315" s="64">
        <v>12700</v>
      </c>
      <c r="J315" s="64">
        <v>0</v>
      </c>
      <c r="N315" s="282"/>
      <c r="O315" s="282"/>
      <c r="P315" s="282"/>
      <c r="Q315" s="282"/>
      <c r="R315" s="283"/>
      <c r="S315" s="282"/>
      <c r="T315" s="282"/>
      <c r="U315" s="282"/>
      <c r="V315" s="282"/>
      <c r="W315" s="282"/>
      <c r="X315" s="282"/>
      <c r="Y315" s="282"/>
      <c r="Z315" s="282"/>
      <c r="AA315" s="282"/>
      <c r="AB315" s="282"/>
      <c r="AC315" s="282"/>
      <c r="AD315" s="282"/>
      <c r="AE315" s="282"/>
    </row>
    <row r="316" spans="1:31" ht="16.5" customHeight="1">
      <c r="A316" s="65" t="s">
        <v>908</v>
      </c>
      <c r="B316" s="260" t="s">
        <v>47</v>
      </c>
      <c r="C316" s="261"/>
      <c r="D316" s="65" t="s">
        <v>216</v>
      </c>
      <c r="E316" s="65" t="s">
        <v>35</v>
      </c>
      <c r="F316" s="59" t="s">
        <v>909</v>
      </c>
      <c r="G316" s="65"/>
      <c r="H316" s="66">
        <v>0</v>
      </c>
      <c r="I316" s="64">
        <v>0</v>
      </c>
      <c r="J316" s="64">
        <v>0</v>
      </c>
      <c r="N316" s="282"/>
      <c r="O316" s="282"/>
      <c r="P316" s="282"/>
      <c r="Q316" s="282"/>
      <c r="R316" s="283"/>
      <c r="S316" s="282"/>
      <c r="T316" s="282"/>
      <c r="U316" s="282"/>
      <c r="V316" s="282"/>
      <c r="W316" s="282"/>
      <c r="X316" s="282"/>
      <c r="Y316" s="282"/>
      <c r="Z316" s="282"/>
      <c r="AA316" s="282"/>
      <c r="AB316" s="282"/>
      <c r="AC316" s="282"/>
      <c r="AD316" s="282"/>
      <c r="AE316" s="282"/>
    </row>
    <row r="317" spans="1:31" ht="16.5" customHeight="1">
      <c r="A317" s="65" t="s">
        <v>910</v>
      </c>
      <c r="B317" s="260" t="s">
        <v>47</v>
      </c>
      <c r="C317" s="261"/>
      <c r="D317" s="65" t="s">
        <v>216</v>
      </c>
      <c r="E317" s="65" t="s">
        <v>36</v>
      </c>
      <c r="F317" s="59" t="s">
        <v>911</v>
      </c>
      <c r="G317" s="65"/>
      <c r="H317" s="66">
        <v>0</v>
      </c>
      <c r="I317" s="64">
        <v>0</v>
      </c>
      <c r="J317" s="64">
        <v>0</v>
      </c>
      <c r="N317" s="282"/>
      <c r="O317" s="282"/>
      <c r="P317" s="282"/>
      <c r="Q317" s="282"/>
      <c r="R317" s="283"/>
      <c r="S317" s="282"/>
      <c r="T317" s="282"/>
      <c r="U317" s="282"/>
      <c r="V317" s="282"/>
      <c r="W317" s="282"/>
      <c r="X317" s="282"/>
      <c r="Y317" s="282"/>
      <c r="Z317" s="282"/>
      <c r="AA317" s="282"/>
      <c r="AB317" s="282"/>
      <c r="AC317" s="282"/>
      <c r="AD317" s="282"/>
      <c r="AE317" s="282"/>
    </row>
    <row r="318" spans="1:31" ht="16.5" customHeight="1">
      <c r="A318" s="65" t="s">
        <v>912</v>
      </c>
      <c r="B318" s="260" t="s">
        <v>47</v>
      </c>
      <c r="C318" s="261"/>
      <c r="D318" s="65" t="s">
        <v>284</v>
      </c>
      <c r="E318" s="65" t="s">
        <v>35</v>
      </c>
      <c r="F318" s="59" t="s">
        <v>913</v>
      </c>
      <c r="G318" s="65"/>
      <c r="H318" s="66">
        <v>0</v>
      </c>
      <c r="I318" s="64">
        <v>0</v>
      </c>
      <c r="J318" s="64">
        <v>0</v>
      </c>
      <c r="N318" s="282"/>
      <c r="O318" s="282"/>
      <c r="P318" s="282"/>
      <c r="Q318" s="282"/>
      <c r="R318" s="283"/>
      <c r="S318" s="282"/>
      <c r="T318" s="282"/>
      <c r="U318" s="282"/>
      <c r="V318" s="282"/>
      <c r="W318" s="282"/>
      <c r="X318" s="282"/>
      <c r="Y318" s="282"/>
      <c r="Z318" s="282"/>
      <c r="AA318" s="282"/>
      <c r="AB318" s="282"/>
      <c r="AC318" s="282"/>
      <c r="AD318" s="282"/>
      <c r="AE318" s="282"/>
    </row>
    <row r="319" spans="1:31" ht="16.5" customHeight="1">
      <c r="A319" s="65" t="s">
        <v>914</v>
      </c>
      <c r="B319" s="260" t="s">
        <v>47</v>
      </c>
      <c r="C319" s="261"/>
      <c r="D319" s="65" t="s">
        <v>284</v>
      </c>
      <c r="E319" s="65" t="s">
        <v>36</v>
      </c>
      <c r="F319" s="59" t="s">
        <v>368</v>
      </c>
      <c r="G319" s="65"/>
      <c r="H319" s="66">
        <v>0</v>
      </c>
      <c r="I319" s="64">
        <v>0</v>
      </c>
      <c r="J319" s="64">
        <v>0</v>
      </c>
      <c r="N319" s="282"/>
      <c r="O319" s="282"/>
      <c r="P319" s="282"/>
      <c r="Q319" s="282"/>
      <c r="R319" s="283"/>
      <c r="S319" s="282"/>
      <c r="T319" s="282"/>
      <c r="U319" s="282"/>
      <c r="V319" s="282"/>
      <c r="W319" s="282"/>
      <c r="X319" s="282"/>
      <c r="Y319" s="282"/>
      <c r="Z319" s="282"/>
      <c r="AA319" s="282"/>
      <c r="AB319" s="282"/>
      <c r="AC319" s="282"/>
      <c r="AD319" s="282"/>
      <c r="AE319" s="282"/>
    </row>
    <row r="320" spans="1:31" ht="16.5" customHeight="1">
      <c r="A320" s="65" t="s">
        <v>915</v>
      </c>
      <c r="B320" s="260" t="s">
        <v>47</v>
      </c>
      <c r="C320" s="261"/>
      <c r="D320" s="65" t="s">
        <v>284</v>
      </c>
      <c r="E320" s="65" t="s">
        <v>37</v>
      </c>
      <c r="F320" s="59" t="s">
        <v>369</v>
      </c>
      <c r="G320" s="65"/>
      <c r="H320" s="66">
        <v>0</v>
      </c>
      <c r="I320" s="64">
        <v>0</v>
      </c>
      <c r="J320" s="64">
        <v>0</v>
      </c>
      <c r="N320" s="282"/>
      <c r="O320" s="282"/>
      <c r="P320" s="282"/>
      <c r="Q320" s="282"/>
      <c r="R320" s="283"/>
      <c r="S320" s="282"/>
      <c r="T320" s="282"/>
      <c r="U320" s="282"/>
      <c r="V320" s="282"/>
      <c r="W320" s="282"/>
      <c r="X320" s="282"/>
      <c r="Y320" s="282"/>
      <c r="Z320" s="282"/>
      <c r="AA320" s="282"/>
      <c r="AB320" s="282"/>
      <c r="AC320" s="282"/>
      <c r="AD320" s="282"/>
      <c r="AE320" s="282"/>
    </row>
    <row r="321" spans="1:31" ht="16.5" customHeight="1">
      <c r="A321" s="68" t="s">
        <v>916</v>
      </c>
      <c r="B321" s="279" t="s">
        <v>48</v>
      </c>
      <c r="C321" s="280"/>
      <c r="D321" s="68" t="s">
        <v>35</v>
      </c>
      <c r="E321" s="68" t="s">
        <v>35</v>
      </c>
      <c r="F321" s="63" t="s">
        <v>917</v>
      </c>
      <c r="G321" s="68"/>
      <c r="H321" s="69">
        <f>I321-'hat1'!D108</f>
        <v>10620.099999999977</v>
      </c>
      <c r="I321" s="74">
        <f>I323</f>
        <v>775140</v>
      </c>
      <c r="J321" s="74">
        <v>0</v>
      </c>
      <c r="N321" s="282"/>
      <c r="O321" s="282"/>
      <c r="P321" s="282"/>
      <c r="Q321" s="282"/>
      <c r="R321" s="283"/>
      <c r="S321" s="282"/>
      <c r="T321" s="282"/>
      <c r="U321" s="282"/>
      <c r="V321" s="282"/>
      <c r="W321" s="282"/>
      <c r="X321" s="282"/>
      <c r="Y321" s="282"/>
      <c r="Z321" s="282"/>
      <c r="AA321" s="282"/>
      <c r="AB321" s="282"/>
      <c r="AC321" s="282"/>
      <c r="AD321" s="282"/>
      <c r="AE321" s="282"/>
    </row>
    <row r="322" spans="1:31" ht="16.5" customHeight="1">
      <c r="A322" s="65" t="s">
        <v>918</v>
      </c>
      <c r="B322" s="260" t="s">
        <v>48</v>
      </c>
      <c r="C322" s="261"/>
      <c r="D322" s="65" t="s">
        <v>36</v>
      </c>
      <c r="E322" s="65" t="s">
        <v>35</v>
      </c>
      <c r="F322" s="59" t="s">
        <v>919</v>
      </c>
      <c r="G322" s="65"/>
      <c r="H322" s="66">
        <f>I322</f>
        <v>0</v>
      </c>
      <c r="I322" s="64">
        <v>0</v>
      </c>
      <c r="J322" s="64">
        <v>0</v>
      </c>
      <c r="N322" s="282"/>
      <c r="O322" s="282"/>
      <c r="P322" s="282"/>
      <c r="Q322" s="282"/>
      <c r="R322" s="283"/>
      <c r="S322" s="282"/>
      <c r="T322" s="282"/>
      <c r="U322" s="282"/>
      <c r="V322" s="282"/>
      <c r="W322" s="282"/>
      <c r="X322" s="282"/>
      <c r="Y322" s="282"/>
      <c r="Z322" s="282"/>
      <c r="AA322" s="282"/>
      <c r="AB322" s="282"/>
      <c r="AC322" s="282"/>
      <c r="AD322" s="282"/>
      <c r="AE322" s="282"/>
    </row>
    <row r="323" spans="1:31" ht="16.5" customHeight="1">
      <c r="A323" s="65" t="s">
        <v>920</v>
      </c>
      <c r="B323" s="260" t="s">
        <v>48</v>
      </c>
      <c r="C323" s="261"/>
      <c r="D323" s="65" t="s">
        <v>36</v>
      </c>
      <c r="E323" s="65" t="s">
        <v>37</v>
      </c>
      <c r="F323" s="59" t="s">
        <v>371</v>
      </c>
      <c r="G323" s="65"/>
      <c r="H323" s="66">
        <f>H324</f>
        <v>10620.099999999977</v>
      </c>
      <c r="I323" s="64">
        <v>775140</v>
      </c>
      <c r="J323" s="64">
        <v>0</v>
      </c>
      <c r="N323" s="282"/>
      <c r="O323" s="282"/>
      <c r="P323" s="282"/>
      <c r="Q323" s="282"/>
      <c r="R323" s="283"/>
      <c r="S323" s="282"/>
      <c r="T323" s="282"/>
      <c r="U323" s="282"/>
      <c r="V323" s="282"/>
      <c r="W323" s="282"/>
      <c r="X323" s="282"/>
      <c r="Y323" s="282"/>
      <c r="Z323" s="282"/>
      <c r="AA323" s="282"/>
      <c r="AB323" s="282"/>
      <c r="AC323" s="282"/>
      <c r="AD323" s="282"/>
      <c r="AE323" s="282"/>
    </row>
    <row r="324" spans="1:31" ht="16.5" customHeight="1">
      <c r="A324" s="65"/>
      <c r="B324" s="260"/>
      <c r="C324" s="261"/>
      <c r="D324" s="65"/>
      <c r="E324" s="65"/>
      <c r="F324" s="59" t="s">
        <v>921</v>
      </c>
      <c r="G324" s="65" t="s">
        <v>120</v>
      </c>
      <c r="H324" s="64">
        <f>I324-'hat1'!D108</f>
        <v>10620.099999999977</v>
      </c>
      <c r="I324" s="64">
        <v>775140</v>
      </c>
      <c r="J324" s="64">
        <v>0</v>
      </c>
      <c r="N324" s="282"/>
      <c r="O324" s="282"/>
      <c r="P324" s="282"/>
      <c r="Q324" s="282"/>
      <c r="R324" s="283"/>
      <c r="S324" s="282"/>
      <c r="T324" s="282"/>
      <c r="U324" s="282"/>
      <c r="V324" s="282"/>
      <c r="W324" s="282"/>
      <c r="X324" s="282"/>
      <c r="Y324" s="282"/>
      <c r="Z324" s="282"/>
      <c r="AA324" s="282"/>
      <c r="AB324" s="282"/>
      <c r="AC324" s="282"/>
      <c r="AD324" s="282"/>
      <c r="AE324" s="282"/>
    </row>
    <row r="325" spans="1:31" ht="409.6" hidden="1" customHeight="1">
      <c r="N325" s="282"/>
      <c r="O325" s="282"/>
      <c r="P325" s="282"/>
      <c r="Q325" s="282"/>
      <c r="R325" s="283"/>
      <c r="S325" s="282"/>
      <c r="T325" s="282"/>
      <c r="U325" s="282"/>
      <c r="V325" s="282"/>
      <c r="W325" s="282"/>
      <c r="X325" s="282"/>
      <c r="Y325" s="282"/>
      <c r="Z325" s="282"/>
      <c r="AA325" s="282"/>
      <c r="AB325" s="282"/>
      <c r="AC325" s="282"/>
      <c r="AD325" s="282"/>
      <c r="AE325" s="282"/>
    </row>
    <row r="326" spans="1:31" ht="1.65" customHeight="1">
      <c r="N326" s="282"/>
      <c r="O326" s="282"/>
      <c r="P326" s="282"/>
      <c r="Q326" s="282"/>
      <c r="R326" s="283"/>
      <c r="S326" s="282"/>
      <c r="T326" s="282"/>
      <c r="U326" s="282"/>
      <c r="V326" s="282"/>
      <c r="W326" s="282"/>
      <c r="X326" s="282"/>
      <c r="Y326" s="282"/>
      <c r="Z326" s="282"/>
      <c r="AA326" s="282"/>
      <c r="AB326" s="282"/>
      <c r="AC326" s="282"/>
      <c r="AD326" s="282"/>
      <c r="AE326" s="282"/>
    </row>
    <row r="327" spans="1:31" ht="3.6" customHeight="1">
      <c r="C327" s="281"/>
      <c r="D327" s="281"/>
      <c r="E327" s="281"/>
      <c r="F327" s="281"/>
      <c r="G327" s="281"/>
      <c r="H327" s="281"/>
      <c r="I327" s="281"/>
      <c r="J327" s="281"/>
      <c r="N327" s="282"/>
      <c r="O327" s="282"/>
      <c r="P327" s="282"/>
      <c r="Q327" s="282"/>
      <c r="R327" s="283"/>
      <c r="S327" s="282"/>
      <c r="T327" s="282"/>
      <c r="U327" s="282"/>
      <c r="V327" s="282"/>
      <c r="W327" s="282"/>
      <c r="X327" s="282"/>
      <c r="Y327" s="282"/>
      <c r="Z327" s="282"/>
      <c r="AA327" s="282"/>
      <c r="AB327" s="282"/>
      <c r="AC327" s="282"/>
      <c r="AD327" s="282"/>
      <c r="AE327" s="282"/>
    </row>
  </sheetData>
  <mergeCells count="318">
    <mergeCell ref="B13:C13"/>
    <mergeCell ref="B324:C324"/>
    <mergeCell ref="C327:J327"/>
    <mergeCell ref="B322:C322"/>
    <mergeCell ref="B323:C323"/>
    <mergeCell ref="B320:C320"/>
    <mergeCell ref="B321:C321"/>
    <mergeCell ref="B318:C318"/>
    <mergeCell ref="B319:C319"/>
    <mergeCell ref="B316:C316"/>
    <mergeCell ref="B317:C317"/>
    <mergeCell ref="B314:C314"/>
    <mergeCell ref="B315:C315"/>
    <mergeCell ref="B312:C312"/>
    <mergeCell ref="B313:C313"/>
    <mergeCell ref="B310:C310"/>
    <mergeCell ref="B311:C311"/>
    <mergeCell ref="B308:C308"/>
    <mergeCell ref="B309:C309"/>
    <mergeCell ref="B306:C306"/>
    <mergeCell ref="B307:C307"/>
    <mergeCell ref="B304:C304"/>
    <mergeCell ref="B305:C305"/>
    <mergeCell ref="B302:C302"/>
    <mergeCell ref="B303:C303"/>
    <mergeCell ref="B300:C300"/>
    <mergeCell ref="B301:C301"/>
    <mergeCell ref="B298:C298"/>
    <mergeCell ref="B299:C299"/>
    <mergeCell ref="B296:C296"/>
    <mergeCell ref="B297:C297"/>
    <mergeCell ref="B294:C294"/>
    <mergeCell ref="B295:C295"/>
    <mergeCell ref="B292:C292"/>
    <mergeCell ref="B293:C293"/>
    <mergeCell ref="B290:C290"/>
    <mergeCell ref="B291:C291"/>
    <mergeCell ref="B288:C288"/>
    <mergeCell ref="B289:C289"/>
    <mergeCell ref="B286:C286"/>
    <mergeCell ref="B287:C287"/>
    <mergeCell ref="B284:C284"/>
    <mergeCell ref="B285:C285"/>
    <mergeCell ref="B282:C282"/>
    <mergeCell ref="B283:C283"/>
    <mergeCell ref="B280:C280"/>
    <mergeCell ref="B281:C281"/>
    <mergeCell ref="B278:C278"/>
    <mergeCell ref="B279:C279"/>
    <mergeCell ref="B276:C276"/>
    <mergeCell ref="B277:C277"/>
    <mergeCell ref="B273:C273"/>
    <mergeCell ref="B274:C274"/>
    <mergeCell ref="B271:C271"/>
    <mergeCell ref="B272:C272"/>
    <mergeCell ref="B269:C269"/>
    <mergeCell ref="B270:C270"/>
    <mergeCell ref="B267:C267"/>
    <mergeCell ref="B268:C268"/>
    <mergeCell ref="B265:C265"/>
    <mergeCell ref="B266:C266"/>
    <mergeCell ref="B263:C263"/>
    <mergeCell ref="B264:C264"/>
    <mergeCell ref="B261:C261"/>
    <mergeCell ref="B262:C262"/>
    <mergeCell ref="B259:C259"/>
    <mergeCell ref="B260:C260"/>
    <mergeCell ref="B257:C257"/>
    <mergeCell ref="B258:C258"/>
    <mergeCell ref="B255:C255"/>
    <mergeCell ref="B256:C256"/>
    <mergeCell ref="B253:C253"/>
    <mergeCell ref="B254:C254"/>
    <mergeCell ref="B248:C248"/>
    <mergeCell ref="B251:C251"/>
    <mergeCell ref="B252:C252"/>
    <mergeCell ref="B249:C249"/>
    <mergeCell ref="B250:C250"/>
    <mergeCell ref="B245:C245"/>
    <mergeCell ref="B246:C246"/>
    <mergeCell ref="B243:C243"/>
    <mergeCell ref="B244:C244"/>
    <mergeCell ref="B241:C241"/>
    <mergeCell ref="B242:C242"/>
    <mergeCell ref="B239:C239"/>
    <mergeCell ref="B240:C240"/>
    <mergeCell ref="B237:C237"/>
    <mergeCell ref="B238:C238"/>
    <mergeCell ref="B235:C235"/>
    <mergeCell ref="B236:C236"/>
    <mergeCell ref="B233:C233"/>
    <mergeCell ref="B234:C234"/>
    <mergeCell ref="B231:C231"/>
    <mergeCell ref="B232:C232"/>
    <mergeCell ref="B229:C229"/>
    <mergeCell ref="B230:C230"/>
    <mergeCell ref="B227:C227"/>
    <mergeCell ref="B228:C228"/>
    <mergeCell ref="B225:C225"/>
    <mergeCell ref="B226:C226"/>
    <mergeCell ref="B223:C223"/>
    <mergeCell ref="B224:C224"/>
    <mergeCell ref="B221:C221"/>
    <mergeCell ref="B222:C222"/>
    <mergeCell ref="B219:C219"/>
    <mergeCell ref="B220:C220"/>
    <mergeCell ref="B217:C217"/>
    <mergeCell ref="B218:C218"/>
    <mergeCell ref="B215:C215"/>
    <mergeCell ref="B216:C216"/>
    <mergeCell ref="B213:C213"/>
    <mergeCell ref="B214:C214"/>
    <mergeCell ref="B211:C211"/>
    <mergeCell ref="B212:C212"/>
    <mergeCell ref="B209:C209"/>
    <mergeCell ref="B210:C210"/>
    <mergeCell ref="B207:C207"/>
    <mergeCell ref="B208:C208"/>
    <mergeCell ref="B205:C205"/>
    <mergeCell ref="B206:C206"/>
    <mergeCell ref="B203:C203"/>
    <mergeCell ref="B204:C204"/>
    <mergeCell ref="B198:C198"/>
    <mergeCell ref="B199:C199"/>
    <mergeCell ref="B196:C196"/>
    <mergeCell ref="B197:C197"/>
    <mergeCell ref="B194:C194"/>
    <mergeCell ref="B195:C195"/>
    <mergeCell ref="B192:C192"/>
    <mergeCell ref="B193:C193"/>
    <mergeCell ref="B190:C190"/>
    <mergeCell ref="B191:C191"/>
    <mergeCell ref="B188:C188"/>
    <mergeCell ref="B189:C189"/>
    <mergeCell ref="B186:C186"/>
    <mergeCell ref="B187:C187"/>
    <mergeCell ref="B184:C184"/>
    <mergeCell ref="B185:C185"/>
    <mergeCell ref="B182:C182"/>
    <mergeCell ref="B183:C183"/>
    <mergeCell ref="B180:C180"/>
    <mergeCell ref="B181:C181"/>
    <mergeCell ref="B178:C178"/>
    <mergeCell ref="B179:C179"/>
    <mergeCell ref="B176:C176"/>
    <mergeCell ref="B177:C177"/>
    <mergeCell ref="B174:C174"/>
    <mergeCell ref="B175:C175"/>
    <mergeCell ref="B172:C172"/>
    <mergeCell ref="B173:C173"/>
    <mergeCell ref="B170:C170"/>
    <mergeCell ref="B171:C171"/>
    <mergeCell ref="B168:C168"/>
    <mergeCell ref="B169:C169"/>
    <mergeCell ref="B166:C166"/>
    <mergeCell ref="B167:C167"/>
    <mergeCell ref="B164:C164"/>
    <mergeCell ref="B165:C165"/>
    <mergeCell ref="B162:C162"/>
    <mergeCell ref="B163:C163"/>
    <mergeCell ref="B160:C160"/>
    <mergeCell ref="B161:C161"/>
    <mergeCell ref="B158:C158"/>
    <mergeCell ref="B159:C159"/>
    <mergeCell ref="B156:C156"/>
    <mergeCell ref="B157:C157"/>
    <mergeCell ref="B154:C154"/>
    <mergeCell ref="B155:C155"/>
    <mergeCell ref="B152:C152"/>
    <mergeCell ref="B153:C153"/>
    <mergeCell ref="B150:C150"/>
    <mergeCell ref="B151:C151"/>
    <mergeCell ref="B148:C148"/>
    <mergeCell ref="B149:C149"/>
    <mergeCell ref="B146:C146"/>
    <mergeCell ref="B147:C147"/>
    <mergeCell ref="B144:C144"/>
    <mergeCell ref="B145:C145"/>
    <mergeCell ref="B142:C142"/>
    <mergeCell ref="B143:C143"/>
    <mergeCell ref="B140:C140"/>
    <mergeCell ref="B141:C141"/>
    <mergeCell ref="B138:C138"/>
    <mergeCell ref="B139:C139"/>
    <mergeCell ref="B136:C136"/>
    <mergeCell ref="B137:C137"/>
    <mergeCell ref="B134:C134"/>
    <mergeCell ref="B135:C135"/>
    <mergeCell ref="B132:C132"/>
    <mergeCell ref="B133:C133"/>
    <mergeCell ref="B130:C130"/>
    <mergeCell ref="B131:C131"/>
    <mergeCell ref="B128:C128"/>
    <mergeCell ref="B129:C129"/>
    <mergeCell ref="B126:C126"/>
    <mergeCell ref="B127:C127"/>
    <mergeCell ref="B121:C121"/>
    <mergeCell ref="B125:C125"/>
    <mergeCell ref="B119:C119"/>
    <mergeCell ref="B120:C120"/>
    <mergeCell ref="B117:C117"/>
    <mergeCell ref="B118:C118"/>
    <mergeCell ref="B112:C112"/>
    <mergeCell ref="B116:C116"/>
    <mergeCell ref="B110:C110"/>
    <mergeCell ref="B111:C111"/>
    <mergeCell ref="B108:C108"/>
    <mergeCell ref="B109:C109"/>
    <mergeCell ref="B106:C106"/>
    <mergeCell ref="B107:C107"/>
    <mergeCell ref="B104:C104"/>
    <mergeCell ref="B105:C105"/>
    <mergeCell ref="B102:C102"/>
    <mergeCell ref="B103:C103"/>
    <mergeCell ref="B100:C100"/>
    <mergeCell ref="B101:C101"/>
    <mergeCell ref="B98:C98"/>
    <mergeCell ref="B99:C99"/>
    <mergeCell ref="B96:C96"/>
    <mergeCell ref="B97:C97"/>
    <mergeCell ref="B94:C94"/>
    <mergeCell ref="B95:C95"/>
    <mergeCell ref="B92:C92"/>
    <mergeCell ref="B93:C93"/>
    <mergeCell ref="B90:C90"/>
    <mergeCell ref="B91:C91"/>
    <mergeCell ref="B88:C88"/>
    <mergeCell ref="B89:C89"/>
    <mergeCell ref="B86:C86"/>
    <mergeCell ref="B87:C87"/>
    <mergeCell ref="B84:C84"/>
    <mergeCell ref="B85:C85"/>
    <mergeCell ref="B82:C82"/>
    <mergeCell ref="B83:C83"/>
    <mergeCell ref="B80:C80"/>
    <mergeCell ref="B81:C81"/>
    <mergeCell ref="B78:C78"/>
    <mergeCell ref="B79:C79"/>
    <mergeCell ref="B76:C76"/>
    <mergeCell ref="B77:C77"/>
    <mergeCell ref="B74:C74"/>
    <mergeCell ref="B75:C75"/>
    <mergeCell ref="B72:C72"/>
    <mergeCell ref="B73:C73"/>
    <mergeCell ref="B70:C70"/>
    <mergeCell ref="B71:C71"/>
    <mergeCell ref="B68:C68"/>
    <mergeCell ref="B69:C69"/>
    <mergeCell ref="B66:C66"/>
    <mergeCell ref="B67:C67"/>
    <mergeCell ref="B64:C64"/>
    <mergeCell ref="B65:C65"/>
    <mergeCell ref="B63:C63"/>
    <mergeCell ref="B61:C61"/>
    <mergeCell ref="B62:C62"/>
    <mergeCell ref="B59:C59"/>
    <mergeCell ref="B60:C60"/>
    <mergeCell ref="B57:C57"/>
    <mergeCell ref="B58:C58"/>
    <mergeCell ref="B55:C55"/>
    <mergeCell ref="B56:C56"/>
    <mergeCell ref="B53:C53"/>
    <mergeCell ref="B54:C54"/>
    <mergeCell ref="B51:C51"/>
    <mergeCell ref="B52:C52"/>
    <mergeCell ref="B49:C49"/>
    <mergeCell ref="B50:C50"/>
    <mergeCell ref="B46:C46"/>
    <mergeCell ref="B48:C48"/>
    <mergeCell ref="B44:C44"/>
    <mergeCell ref="B45:C45"/>
    <mergeCell ref="B42:C42"/>
    <mergeCell ref="B43:C43"/>
    <mergeCell ref="B40:C40"/>
    <mergeCell ref="B41:C41"/>
    <mergeCell ref="B39:C39"/>
    <mergeCell ref="B37:C37"/>
    <mergeCell ref="B38:C38"/>
    <mergeCell ref="B35:C35"/>
    <mergeCell ref="B36:C36"/>
    <mergeCell ref="B16:C16"/>
    <mergeCell ref="B17:C17"/>
    <mergeCell ref="B14:C14"/>
    <mergeCell ref="B15:C15"/>
    <mergeCell ref="B32:C32"/>
    <mergeCell ref="B34:C34"/>
    <mergeCell ref="B30:C30"/>
    <mergeCell ref="B31:C31"/>
    <mergeCell ref="B28:C28"/>
    <mergeCell ref="B29:C29"/>
    <mergeCell ref="B26:C26"/>
    <mergeCell ref="B27:C27"/>
    <mergeCell ref="B24:C24"/>
    <mergeCell ref="B25:C25"/>
    <mergeCell ref="B7:C7"/>
    <mergeCell ref="B12:C12"/>
    <mergeCell ref="B10:C10"/>
    <mergeCell ref="B11:C11"/>
    <mergeCell ref="B247:C247"/>
    <mergeCell ref="A2:M2"/>
    <mergeCell ref="J3:L3"/>
    <mergeCell ref="A4:A5"/>
    <mergeCell ref="B4:C5"/>
    <mergeCell ref="D4:D5"/>
    <mergeCell ref="E4:E5"/>
    <mergeCell ref="F4:F5"/>
    <mergeCell ref="G4:G5"/>
    <mergeCell ref="H4:H5"/>
    <mergeCell ref="I4:J4"/>
    <mergeCell ref="B8:C8"/>
    <mergeCell ref="B9:C9"/>
    <mergeCell ref="B6:C6"/>
    <mergeCell ref="B22:C22"/>
    <mergeCell ref="B23:C23"/>
    <mergeCell ref="B20:C20"/>
    <mergeCell ref="B21:C21"/>
    <mergeCell ref="B18:C18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list</vt:lpstr>
      <vt:lpstr>hat1</vt:lpstr>
      <vt:lpstr>hat2</vt:lpstr>
      <vt:lpstr>hat3</vt:lpstr>
      <vt:lpstr>hat4,5</vt:lpstr>
      <vt:lpstr>hat6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2025-11-11T07:39:30Z</dcterms:modified>
</cp:coreProperties>
</file>