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5" activeTab="19"/>
  </bookViews>
  <sheets>
    <sheet name="Սևքար  (2)" sheetId="21" r:id="rId1"/>
    <sheet name="Ազատամուտ արվեստի դպ" sheetId="2" r:id="rId2"/>
    <sheet name="Ազատամուտ" sheetId="3" r:id="rId3"/>
    <sheet name="Ազատամուտ1" sheetId="4" r:id="rId4"/>
    <sheet name="Ազատամուտ մանկապարտեզ" sheetId="5" r:id="rId5"/>
    <sheet name="Դիտավանի մանկ" sheetId="11" r:id="rId6"/>
    <sheet name="Գետահովիտ մանկ" sheetId="12" r:id="rId7"/>
    <sheet name="Գետա ակումբ" sheetId="13" r:id="rId8"/>
    <sheet name="Գանձաքար ջուր" sheetId="6" r:id="rId9"/>
    <sheet name="Գանձաքար մշակույթի տուն" sheetId="7" r:id="rId10"/>
    <sheet name="Գանձ․մանկ" sheetId="8" r:id="rId11"/>
    <sheet name="Խաշթառակ" sheetId="24" r:id="rId12"/>
    <sheet name="Այգեհովիտ" sheetId="9" r:id="rId13"/>
    <sheet name="Այգեհովիտ մանկ" sheetId="16" r:id="rId14"/>
    <sheet name="Աչաջուր մանկ" sheetId="17" r:id="rId15"/>
    <sheet name="Աչաջուր մշակույթի տուն" sheetId="18" r:id="rId16"/>
    <sheet name="Աչաջուր երաժշտական դպ" sheetId="19" r:id="rId17"/>
    <sheet name="Սարիգյուղ ՄԱՆԿ" sheetId="14" r:id="rId18"/>
    <sheet name="Սարիգյուղ կոմունալ" sheetId="15" r:id="rId19"/>
    <sheet name="Բերքաբեր" sheetId="20" r:id="rId20"/>
    <sheet name="վազաշեն1" sheetId="23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G8" i="20"/>
  <c r="G9" i="20"/>
  <c r="G7" i="20"/>
  <c r="G6" i="20"/>
  <c r="G11" i="15" l="1"/>
  <c r="G21" i="14"/>
  <c r="G14" i="14"/>
  <c r="G12" i="11"/>
  <c r="G9" i="11"/>
  <c r="G25" i="5"/>
  <c r="G13" i="21"/>
  <c r="D18" i="24" l="1"/>
  <c r="C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18" i="24" s="1"/>
  <c r="G14" i="7" l="1"/>
  <c r="G16" i="6" l="1"/>
  <c r="D25" i="5"/>
  <c r="G13" i="4"/>
  <c r="G16" i="3"/>
  <c r="D25" i="16"/>
  <c r="G25" i="16"/>
  <c r="G11" i="13" l="1"/>
  <c r="G20" i="12"/>
  <c r="G20" i="9" l="1"/>
  <c r="D18" i="18" l="1"/>
  <c r="G18" i="18"/>
  <c r="E11" i="23" l="1"/>
  <c r="D11" i="23"/>
  <c r="D16" i="6" l="1"/>
  <c r="D20" i="9" l="1"/>
  <c r="G24" i="8"/>
  <c r="G11" i="11"/>
  <c r="G16" i="5"/>
  <c r="G17" i="5"/>
  <c r="G18" i="5"/>
  <c r="G19" i="5"/>
  <c r="G20" i="5"/>
  <c r="G21" i="5"/>
  <c r="G22" i="5"/>
  <c r="G23" i="5"/>
  <c r="G24" i="5"/>
  <c r="G15" i="5"/>
  <c r="G14" i="5"/>
  <c r="G13" i="5"/>
  <c r="G10" i="5"/>
  <c r="G11" i="5"/>
  <c r="G12" i="5"/>
  <c r="G9" i="5"/>
  <c r="G12" i="4"/>
  <c r="G11" i="4"/>
  <c r="G9" i="4"/>
  <c r="G10" i="4"/>
  <c r="G8" i="4"/>
  <c r="D13" i="4"/>
  <c r="G8" i="3"/>
  <c r="G9" i="3"/>
  <c r="G10" i="3"/>
  <c r="G11" i="3"/>
  <c r="G12" i="3"/>
  <c r="G13" i="3"/>
  <c r="G14" i="3"/>
  <c r="G15" i="3"/>
  <c r="G7" i="3"/>
  <c r="D14" i="2"/>
  <c r="G14" i="2"/>
  <c r="G10" i="2"/>
  <c r="G8" i="2"/>
  <c r="G9" i="2"/>
  <c r="G11" i="2"/>
  <c r="G12" i="2"/>
  <c r="G13" i="2"/>
  <c r="G7" i="2"/>
  <c r="D14" i="7" l="1"/>
  <c r="D16" i="3"/>
  <c r="G15" i="19" l="1"/>
  <c r="G30" i="17"/>
  <c r="E12" i="11" l="1"/>
  <c r="D12" i="11"/>
  <c r="F12" i="11"/>
  <c r="G10" i="11"/>
  <c r="G8" i="11"/>
  <c r="E16" i="6" l="1"/>
</calcChain>
</file>

<file path=xl/sharedStrings.xml><?xml version="1.0" encoding="utf-8"?>
<sst xmlns="http://schemas.openxmlformats.org/spreadsheetml/2006/main" count="449" uniqueCount="189">
  <si>
    <t>«ՏԱՎՈՒՇԻ ՄԱՐԶԻ  ՍԵՎՔԱՐԻ ՄԱՆԿԱՊԱՐՏԵԶ» ՀՈԱԿԻ  ԱՇԽԱՏԱԿԻՑՆԵՐԻ  ԹՎԱՔԱՆԱԿԸ, ՀԱՍՏԻՔԱՑՈՒՑԱԿԸ  ԵՎ ՊԱՇՏՈՆԱՅԻՆ ԴՐՈՒՅՔԱՉԱՓԵՐԸ</t>
  </si>
  <si>
    <t>Հաստիքի անվանումը</t>
  </si>
  <si>
    <t>Հաստիքային միավորը</t>
  </si>
  <si>
    <r>
      <t>Պաշտոնային դրույքաչափը</t>
    </r>
    <r>
      <rPr>
        <sz val="10"/>
        <color theme="1"/>
        <rFont val="Times Armenian"/>
        <family val="1"/>
      </rPr>
      <t xml:space="preserve">          </t>
    </r>
    <r>
      <rPr>
        <sz val="10"/>
        <color theme="1"/>
        <rFont val="GHEA Grapalat"/>
        <family val="3"/>
      </rPr>
      <t>(դրամ)</t>
    </r>
  </si>
  <si>
    <t>Ամսական աշխատավարձ    (դրամ)</t>
  </si>
  <si>
    <t>Տնօրեն</t>
  </si>
  <si>
    <t>Հաշվապահ</t>
  </si>
  <si>
    <t>Բուժքույր</t>
  </si>
  <si>
    <t>Երաժշտ ղեկավար</t>
  </si>
  <si>
    <t>Դաստիարակ</t>
  </si>
  <si>
    <t>Դաստիարակի օգնական</t>
  </si>
  <si>
    <t>Խոհարար</t>
  </si>
  <si>
    <t>Խոհարարի օգնական</t>
  </si>
  <si>
    <t>Տնտեսվար</t>
  </si>
  <si>
    <t xml:space="preserve">  ընդամենը</t>
  </si>
  <si>
    <t>____%հավեկլավճար        ( դրամ)</t>
  </si>
  <si>
    <t xml:space="preserve">«ԱԶԱՏԱՄՈՒՏԻ ԱՐՎԵՍՏԻ ԴՊՐՈՑ» ՀՈԱԿ-Ի ԱՇԽԱՏԱԿԻՑՆԵՐԻ  ԹՎԱՔԱՆԱԿԸ, ՀԱՍՏԻՔԱՑՈՒՑԱԿԸ  ԵՎ ՊԱՇՏՈՆԱՅԻՆ ԴՐՈՒՅՔԱՉԱՓԵՐԸ </t>
  </si>
  <si>
    <t>հ/հ</t>
  </si>
  <si>
    <t xml:space="preserve">Հաստիքի անվանումը  </t>
  </si>
  <si>
    <t xml:space="preserve">Հաստիքային միավորը </t>
  </si>
  <si>
    <t>Պաշտոնային  դրույքաչափը          (դրամ)</t>
  </si>
  <si>
    <t xml:space="preserve"> ___% հավելա-վճար* </t>
  </si>
  <si>
    <t xml:space="preserve"> ( դրամ )</t>
  </si>
  <si>
    <t>Ամսական աշխատավարձ</t>
  </si>
  <si>
    <t xml:space="preserve">   (դրամ)</t>
  </si>
  <si>
    <t>Գանձապահ</t>
  </si>
  <si>
    <t>Ուսուցիչ</t>
  </si>
  <si>
    <t>Գործավար</t>
  </si>
  <si>
    <t>Հավաքարար</t>
  </si>
  <si>
    <t xml:space="preserve">«ԱԶԱՏԱՄՈՒՏ  ՀԱՄԱՅՆՔԻ ԱԿՈՒՄԲ»  ՀՈԱԿ-Ի  ԱՇԽԱՏԱԿԻՑՆԵՐԻ  ԹՎԱՔԱՆԱԿԸ, ՀԱՍՏԻՔԱՑՈՒՑԱԿԸ  ԵՎ ՊԱՇՏՈՆԱՅԻՆ ԴՐՈՒՅՔԱՉԱՓԵՐԸ </t>
  </si>
  <si>
    <t>Պաշտոնային դրույքաչափը</t>
  </si>
  <si>
    <t xml:space="preserve"> (դրամ)</t>
  </si>
  <si>
    <t>Ամսական աշխատավարձ   (դրամ)</t>
  </si>
  <si>
    <t>Գրադարանավար</t>
  </si>
  <si>
    <t>Համակարգող</t>
  </si>
  <si>
    <t>Կրտսեր մասնագետ</t>
  </si>
  <si>
    <t>Մարզական գծով մասնագետ</t>
  </si>
  <si>
    <t>Սպորտի հրահանգիչ</t>
  </si>
  <si>
    <t>Հսկիչ</t>
  </si>
  <si>
    <t xml:space="preserve"> ___% հավելավճար* (դրամ)</t>
  </si>
  <si>
    <t xml:space="preserve">«ԱԶԱՏԱՄՈՒՏԻ ՀԱՄԱՅՆՔԱՅԻՆ ԿՈՄՈՒՆԱԼ ԾԱՌԱՅՈՒԹՅՈՒՆ» ՀՈԱԿ-Ի  ԱՇԽԱՏԱԿԻՑՆԵՐԻ ԹՎԱՔԱՆԱԿԸ, ՀԱՍՏԻՔԱՑՈՒՑԱԿԸ ԵՎ ՊԱՇՏՈՆԱՅԻՆ ԴՐՈՒՅՔԱՉԱՓԵՐԸ </t>
  </si>
  <si>
    <t xml:space="preserve"> </t>
  </si>
  <si>
    <t xml:space="preserve"> Տնօրեն</t>
  </si>
  <si>
    <t>Վարորդ</t>
  </si>
  <si>
    <t>Հարկահավաք</t>
  </si>
  <si>
    <t>Բանվոր</t>
  </si>
  <si>
    <t>Պաշտոնային դրույքաչափը /դրամ</t>
  </si>
  <si>
    <t xml:space="preserve"> ___% հավելավճար      (դրամ)</t>
  </si>
  <si>
    <t>Ամսական աշխատավարձ (դրամ)</t>
  </si>
  <si>
    <t>ՀՀ ՏԱՎՈՒՇԻ ՄԱՐԶԻ «ԱԶԱՏԱՄՈՒՏ ՀԱՄԱՅՆՔԻ ՄԱՆԿԱՊԱՐՏԵԶ»  ՀՈԱԿ-Ի  ԱՇԽԱՏԱԿԻՑՆԵՐԻ  ԹՎԱՔԱՆԱԿԸ, ՀԱՍՏԻՔԱՑՈՒՑԱԿԸ  ԵՎ ՊԱՇՏՈՆԱՅԻՆ ԴՐՈՒՅՔԱՉԱՓԵՐԸ</t>
  </si>
  <si>
    <t>Պաշտոնային դրույքաչափը          (դրամ)</t>
  </si>
  <si>
    <t>Ամսական</t>
  </si>
  <si>
    <t>աշխատավարձ   (դրամ )</t>
  </si>
  <si>
    <t xml:space="preserve">  Տնօրեն</t>
  </si>
  <si>
    <t>Մեթոդիստ ուս.գծով</t>
  </si>
  <si>
    <t xml:space="preserve">Հաշվապահ </t>
  </si>
  <si>
    <t xml:space="preserve">Օպերատոր </t>
  </si>
  <si>
    <t>Դայակ</t>
  </si>
  <si>
    <t>Լոգոպետ</t>
  </si>
  <si>
    <t>Հոգեբան</t>
  </si>
  <si>
    <t>Երաժշ. ղեկ.</t>
  </si>
  <si>
    <t>Ֆիզկուլտ. հրահանգիչ</t>
  </si>
  <si>
    <t>Պարուսույց</t>
  </si>
  <si>
    <t>Լվացարար- դերձակ</t>
  </si>
  <si>
    <t xml:space="preserve">Հավաքարար </t>
  </si>
  <si>
    <t>___%  հավելավճար      (դրամ)</t>
  </si>
  <si>
    <t>ՀԱՅԱՍՏԱՆԻ ՀԱՆՐԱՊԵՏՈՒԹՅԱՆ ՏԱՎՈՒՇԻ ՄԱՐԶԻ ԳԱՆՁԱՔԱՐ ՀԱՄԱՅՆՔԻ «ԳԱՆՁԱՔԱՐ ՋՈՒՐ» ՀՈԱԿ-Ի ԱՇԽԱՏԱԿԻՑՆԵՐԻ ԹՎԱՔԱՆԱԿԸ, ՀԱՍՏԻՔԱՑՈՒՑԱԿԸ ԵՎ ՊԱՇՏՈՆԱՅԻՆ ԴՐՈՒՅՔԱՉԱՓԵՐԸ</t>
  </si>
  <si>
    <t>Հ/Հ</t>
  </si>
  <si>
    <t>ՀԱՍՏԻՔԱՅԻՆ ՄԻԱՎՈՐԸ</t>
  </si>
  <si>
    <t>ԱՄՍԱԿԱՆ ԱՇԽԱՏԱՎԱՐՁԻ ՉԱՓԸ</t>
  </si>
  <si>
    <t>Էլեկտրոմոնտյոր</t>
  </si>
  <si>
    <t>Տեխնիկ</t>
  </si>
  <si>
    <t>Մեխանիզատոր</t>
  </si>
  <si>
    <t>Գերեզմանատան պահակ</t>
  </si>
  <si>
    <t>0.5</t>
  </si>
  <si>
    <t>Քլորակայանի պահակ</t>
  </si>
  <si>
    <t>Ջրվար</t>
  </si>
  <si>
    <t>Ընդամենը</t>
  </si>
  <si>
    <t>ՊԱՇՏՈՆԱՅԻՆ ԴՐՈՒՅՔԱՉԱՓԸ /սահմանվում է հաստիքային մեկ միավորի համար/</t>
  </si>
  <si>
    <t>ՀԱՍՏԻՔԻ ԱՆՎԱՆՈՒՄԸ</t>
  </si>
  <si>
    <t>ՀԱՅԱՍՏԱՆՒ ՀԱՆՐԱՊԵՏՈՒԹՅԱՆ ՏԱՎՈՒՇԻ ՄԱՐԶԻ ԳԱՆՁԱՔԱՐ ՀԱՄԱՅՆՔԻ «ՄՇԱԿՈՒՅԹԻ ՏՈՒՆ» ՀՈԱԿ-Ի ԱՇԽԱՏԱԿԻՑՆԵՐԻ ԹՎԱՔԱՆԱԿԸ, ՀԱՍՏԻՔԱՑՈՒՑԱԿԸ ԵՎ ՊԱՇՏՈՆԱՅԻՆ ԴՐՈՒՅՔԱՉԱՓԵՐԸ</t>
  </si>
  <si>
    <t>ԱՄՍԱԿԱՆ ԽԱՏԱՎԱՐՁԻ ՉԱՓԸ /ԴՐԱՄ/</t>
  </si>
  <si>
    <t>տնօրեն</t>
  </si>
  <si>
    <t>հաշվապահ</t>
  </si>
  <si>
    <t>Առաջատար գրադարանավար</t>
  </si>
  <si>
    <t xml:space="preserve">Գրադարանավար </t>
  </si>
  <si>
    <t xml:space="preserve">Գեղմասվար </t>
  </si>
  <si>
    <t>Մեթոդիստ</t>
  </si>
  <si>
    <t>Ֆիզ. մեթոդիստ</t>
  </si>
  <si>
    <t>ՀԱՍՏԻՔԻ  ԱՆՎԱՆՈՒՄԸ</t>
  </si>
  <si>
    <r>
      <t xml:space="preserve">ՊԱՇՏՈՆԱՅԻՆ ԴՐՈՒՅՔԱՉԱՓԸ </t>
    </r>
    <r>
      <rPr>
        <sz val="9"/>
        <color theme="1"/>
        <rFont val="Sylfaen"/>
        <family val="1"/>
        <charset val="204"/>
      </rPr>
      <t>/սահմանվում է հաստիքային մեկ միավորի համար/</t>
    </r>
  </si>
  <si>
    <t>ՀԱՅԱՍՏԱՆԻ ՀԱՆՐԱՊԵՏՈՒԹՅԱՆ ՏԱՎՈՒՇԻ ՄԱՐԶԻ ԳԱՆՁԱՔԱՐ ՀԱՄԱՅՆՔԻ ՄԱՆԿԱՊԱՐՏԵԶ ՀՈԱԿ-Ի ԱՇԽԱՏԱԿԻՑՆԵՐԻ ԹՎԱՔԱՆԱԿԸ, ՀԱՍՏԻՔԱՑՈՒՑԱԿԸ ԵՎ ՊԱՇՏՈՆԱՅԻՆ ԴՐՈՒՅՔԱՉԱՓԵՐԸ</t>
  </si>
  <si>
    <t xml:space="preserve">Տնօրեն </t>
  </si>
  <si>
    <t>Մեթոդիստ ուս. Գծով տնօրենի տեղակալ</t>
  </si>
  <si>
    <t>Բուժ. քույր</t>
  </si>
  <si>
    <t>Երաժշտ. դաստիարակ</t>
  </si>
  <si>
    <t>Բակապահ</t>
  </si>
  <si>
    <t>Դերձակ</t>
  </si>
  <si>
    <t xml:space="preserve">Լվացքարար </t>
  </si>
  <si>
    <t>ՀՀ ՏԱՎՈՒՇԻ ՄԱՐԶԻ «ԴԻՏԱՎԱՆԻ  ՄԱՆԿԱՊԱՐՏԵԶ»  ՀՈԱԿ-Ի  ԱՇԽԱՏԱԿԻՑՆԵՐԻ  ԹՎԱՔԱՆԱԿԸ, ՀԱՍՏԻՔԱՑՈՒՑԱԿԸ  ԵՎ ՊԱՇՏՈՆԱՅԻՆ ԴՐՈՒՅՔԱՉԱՓԵՐԸ</t>
  </si>
  <si>
    <t>Դաստիարակ-դայակ</t>
  </si>
  <si>
    <t>¶ºî²ÐàìÆîÆ §Ø²ÜÎ²ä²ðîº¼¦ Ðà²Î-Æ ²ÞÊ²î²ÎÆòÜºðÆ Âì²ø²Ü²ÎÀ, Ð²êîÆø²òàôò²ÎÀ ºì ä²ÞîàÜ²ÚÆÜ ¸ðàôÚø²â²öºðÀ</t>
  </si>
  <si>
    <t>Ð/Ð</t>
  </si>
  <si>
    <t>Ð³ëïÇùÇ ³Ýí³ÝáõÙÁ</t>
  </si>
  <si>
    <t>Ð³ëïÇù³ÛÇÝ ÙÇ³íáñÁ</t>
  </si>
  <si>
    <t>ïÝûñ»Ý</t>
  </si>
  <si>
    <t>Ñ³ßí³å³Ñ</t>
  </si>
  <si>
    <t>¹³ëïÇñ³ÏãáõÑÇ</t>
  </si>
  <si>
    <t xml:space="preserve"> »ñ³Åßï³Ï³Ý ¹³ëïÇñ³ÏãáõÑÇ</t>
  </si>
  <si>
    <t>üÇ½.¹³ëïÇñ³ÏãáõÑÇ</t>
  </si>
  <si>
    <t xml:space="preserve">¹³ëïÇ³ñ³ÏÇ û·Ý³Ï³Ý </t>
  </si>
  <si>
    <t>µáõÅ. ùáõÛñ</t>
  </si>
  <si>
    <t>ËáÑ³ñ³ñ</t>
  </si>
  <si>
    <t>ËáÑ³ñ³ñÇ û·Ý³Ï³Ý</t>
  </si>
  <si>
    <t>·áñÍ³í³ñ</t>
  </si>
  <si>
    <t>ûÅ³Ý¹³Ï µ³Ýíáñ</t>
  </si>
  <si>
    <t xml:space="preserve">0.5 </t>
  </si>
  <si>
    <t xml:space="preserve">Ù³ÝÏ³í³ñÅ-Ñá·»µ³Ý              </t>
  </si>
  <si>
    <t xml:space="preserve">      </t>
  </si>
  <si>
    <t>1,12</t>
  </si>
  <si>
    <t>ä³ßïáÝ³ÛÇÝ ¹ñáõÛք³ã³÷Á          ( ¹ñ³Ù )</t>
  </si>
  <si>
    <t xml:space="preserve"> ___% հավելավճար*  ( դրամ )</t>
  </si>
  <si>
    <t>Ամսական աշխատավարձ   ( ¹ñ³Ù )</t>
  </si>
  <si>
    <t xml:space="preserve">տնտեսվար              </t>
  </si>
  <si>
    <r>
      <t xml:space="preserve">¶ºî²ÐàìÆîÆ §²ÎàôØ¦ </t>
    </r>
    <r>
      <rPr>
        <sz val="11"/>
        <color theme="1"/>
        <rFont val="Sylfaen"/>
        <family val="1"/>
        <charset val="204"/>
      </rPr>
      <t>ՀՈԱԿԻ</t>
    </r>
    <r>
      <rPr>
        <sz val="11"/>
        <color theme="1"/>
        <rFont val="Arial LatArm"/>
        <family val="2"/>
      </rPr>
      <t xml:space="preserve"> ²ÞÊ²î²ÎÆòÜºðÆ Âì²ø²Ü²ÎÀ, Ð²êîÆø²òàôò²ÎÀ ºì ä²ÞîàÜ²ÚÆÜ ¸ðàôÚø²â²öºðÀ</t>
    </r>
  </si>
  <si>
    <t>ËÙµ³í³ñ</t>
  </si>
  <si>
    <t>·ñ³¹³ñ³Ý³í³ñáõÑÇ</t>
  </si>
  <si>
    <t>Ñ³í³ù³ñ³ñ</t>
  </si>
  <si>
    <r>
      <t>Ամսական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աշխատավարձ</t>
    </r>
    <r>
      <rPr>
        <sz val="10"/>
        <color theme="1"/>
        <rFont val="Arial LatArm"/>
        <family val="2"/>
      </rPr>
      <t xml:space="preserve">   ( ¹ñ³Ù )</t>
    </r>
  </si>
  <si>
    <r>
      <t>ä³ßïáÝ³ÛÇÝ ¹ñáõÛ</t>
    </r>
    <r>
      <rPr>
        <sz val="10"/>
        <color theme="1"/>
        <rFont val="Sylfaen"/>
        <family val="1"/>
        <charset val="204"/>
      </rPr>
      <t>ք</t>
    </r>
    <r>
      <rPr>
        <sz val="10"/>
        <color theme="1"/>
        <rFont val="Arial LatArm"/>
        <family val="2"/>
      </rPr>
      <t>³ã³÷Á              (¹ñ³Ù)</t>
    </r>
  </si>
  <si>
    <r>
      <t xml:space="preserve"> ___% </t>
    </r>
    <r>
      <rPr>
        <sz val="10"/>
        <color theme="1"/>
        <rFont val="Sylfaen"/>
        <family val="1"/>
        <charset val="204"/>
      </rPr>
      <t>հավելավճար</t>
    </r>
    <r>
      <rPr>
        <sz val="10"/>
        <color theme="1"/>
        <rFont val="Arial LatArm"/>
        <family val="2"/>
      </rPr>
      <t>*  (</t>
    </r>
    <r>
      <rPr>
        <sz val="10"/>
        <color theme="1"/>
        <rFont val="Sylfaen"/>
        <family val="1"/>
        <charset val="204"/>
      </rPr>
      <t>դրամ</t>
    </r>
    <r>
      <rPr>
        <sz val="10"/>
        <color theme="1"/>
        <rFont val="Arial LatArm"/>
        <family val="2"/>
      </rPr>
      <t>)</t>
    </r>
  </si>
  <si>
    <t>Գրադարանավարուհի</t>
  </si>
  <si>
    <t>Խաղային մարզաձևերի գծով ֆիզմեթոդիստ</t>
  </si>
  <si>
    <t>Համակարգչային օպերատոր</t>
  </si>
  <si>
    <t>Պահակ</t>
  </si>
  <si>
    <t>Կազմակերպչական գծով մասնագետ</t>
  </si>
  <si>
    <t>Ընտանիքի և երեխայի աջակցության կենտրոնի համակարգող</t>
  </si>
  <si>
    <t>Երաժիշտ</t>
  </si>
  <si>
    <t>Բակապան</t>
  </si>
  <si>
    <t>ՀՀ ՏԱՎՈՒՇԻ ՄԱՐԶԻ «ՍԱՐԻԳՅՈՒՂԻ ՄԱՆԿԱՊԱՐՏԵԶ»  ՀՈԱԿ-Ի  ԱՇԽԱՏԱԿԻՑՆԵՐԻ  ԹՎԱՔԱՆԱԿԸ, ՀԱՍՏԻՔԱՑՈՒՑԱԿԸ  ԵՎ ՊԱՇՏՈՆԱՅԻՆ ԴՐՈՒՅՔԱՉԱՓԵՐԸ</t>
  </si>
  <si>
    <t>4.5</t>
  </si>
  <si>
    <t xml:space="preserve">«ՍԱՐԻԳՅՈՒՂ ԿՈՄՈՒՆԱԼ ԾԱՌԱՅՈՒԹՅՈՒՆ» ՀՈԱԿ-Ի  ԱՇԽԱՏԱԿԻՑՆԵՐԻ ԹՎԱՔԱՆԱԿԸ, ՀԱՍՏԻՔԱՑՈՒՑԱԿԸ ԵՎ ՊԱՇՏՈՆԱՅԻՆ ԴՐՈՒՅՔԱՉԱՓԵՐԸ </t>
  </si>
  <si>
    <t>ՀՀ ՏԱՎՈՒՇԻ ՄԱՐԶԻ ԱՅԳԵՀՈՎԻՏ ՀԱՄԱՅՆՔԻ ՄՇԱԿՈՒՅԹԻ ՏԱՆ  ՀՈԱԿ-Ի  ԱՇԽԱՏԱԿԻՑՆԵՐԻ  ԹՎԱՔԱՆԱԿԸ, ՀԱՍՏԻՔԱՑՈՒՑԱԿԸ  ԵՎ ՊԱՇՏՈՆԱՅԻՆ ԴՐՈՒՅՔԱՉԱՓԵՐԸ</t>
  </si>
  <si>
    <t>Մեթոդիստ ուս. գծով,տնօրենի տեղակալ</t>
  </si>
  <si>
    <t>Երաժշտական դաստիարակ</t>
  </si>
  <si>
    <t>Լվացարար</t>
  </si>
  <si>
    <t>Օժ.բանվոր</t>
  </si>
  <si>
    <t>Հնոցապան</t>
  </si>
  <si>
    <t>ՀՀ ՏԱՎՈՒՇԻ ՄԱՐԶԻ ԱՅԳԵՀՈՎԻՏ ՀԱՄԱՅՆՔԻ ՄԱՆԿԱՊԱՐՏԵԶ  ՀՈԱԿ-Ի  ԱՇԽԱՏԱԿԻՑՆԵՐԻ  ԹՎԱՔԱՆԱԿԸ, ՀԱՍՏԻՔԱՑՈՒՑԱԿԸ  ԵՎ ՊԱՇՏՈՆԱՅԻՆ ԴՐՈՒՅՔԱՉԱՓԵՐԸ</t>
  </si>
  <si>
    <t>Տնօրենի տեղ. դաստ. գծով/մեթոդիստ/</t>
  </si>
  <si>
    <t>Տնօրենի տեղ. ուսում. գծով/մեթոդիստ/</t>
  </si>
  <si>
    <t>Մանկավարժ</t>
  </si>
  <si>
    <t>Երաժշտության դաստիարակ</t>
  </si>
  <si>
    <t>Գեղագիտության դաստիարակ</t>
  </si>
  <si>
    <t>Դռնապահ</t>
  </si>
  <si>
    <t>Օժանդակ բանվոր</t>
  </si>
  <si>
    <t>Լվացքարար</t>
  </si>
  <si>
    <t>0.7</t>
  </si>
  <si>
    <t>Ֆիզկուլտուրայի հրահանգիչ</t>
  </si>
  <si>
    <t>34.2</t>
  </si>
  <si>
    <t>ՀՀ ՏԱՎՈՒՇԻ ՄԱՐԶԻ «ԱՉԱՋՈՒՐ ԳՅՈՒՂԻ  ՄԱՆԿԱՊԱՐՏԵԶ»  ՀՈԱԿ-Ի  ԱՇԽԱՏԱԿԻՑՆԵՐԻ  ԹՎԱՔԱՆԱԿԸ, ՀԱՍՏԻՔԱՑՈՒՑԱԿԸ  ԵՎ ՊԱՇՏՈՆԱՅԻՆ ԴՐՈՒՅՔԱՉԱՓԵՐԸ</t>
  </si>
  <si>
    <t>ՀՀ ՏԱՎՈՒՇԻ ՄԱՐԶԻ «ԱՉԱՋՈՒՐ ՀԱՄԱՅՆՔԻ ՄՇԱԿՈՒՅԹԻ ՏԱՆ»  ՀՈԱԿ-Ի  ԱՇԽԱՏԱԿԻՑՆԵՐԻ  ԹՎԱՔԱՆԱԿԸ, ՀԱՍՏԻՔԱՑՈՒՑԱԿԸ  ԵՎ ՊԱՇՏՈՆԱՅԻՆ ԴՐՈՒՅՔԱՉԱՓԵՐԸ</t>
  </si>
  <si>
    <t>Գեղմասվար</t>
  </si>
  <si>
    <t>Խմբավար</t>
  </si>
  <si>
    <t>Մարզիչ</t>
  </si>
  <si>
    <t>9.3</t>
  </si>
  <si>
    <t>15.3</t>
  </si>
  <si>
    <t>ՀՀ ՏԱՎՈՒՇԻ ՄԱՐԶԻ «ԱՉԱՋՈՒՐ  ԵՐԱԺՇՏԱԿԱՆ ԴՊՐՈՑ»  ՀՈԱԿ-Ի  ԱՇԽԱՏԱԿԻՑՆԵՐԻ  ԹՎԱՔԱՆԱԿԸ, ՀԱՍՏԻՔԱՑՈՒՑԱԿԸ  ԵՎ ՊԱՇՏՈՆԱՅԻՆ ԴՐՈՒՅՔԱՉԱՓԵՐԸ</t>
  </si>
  <si>
    <t>Փոխտնօրեն</t>
  </si>
  <si>
    <t>12,24</t>
  </si>
  <si>
    <t>4,5</t>
  </si>
  <si>
    <t>Հավելավճար</t>
  </si>
  <si>
    <t xml:space="preserve">ԲԵՐՔԱԲԵՐԻ ՄԱՆԿԱՊԱՐՏԵԶ ՀՈԱԿ-Ի  ԱՇԽԱՏԱԿԻՑՆԵՐԻ ԹՎԱՔԱՆԱԿԸ, ՀԱՍՏԻՔԱՑՈՒՑԱԿԸ ԵՎ ՊԱՇՏՈՆԱՅԻՆ ԴՐՈՒՅՔԱՉԱՓԵՐԸ </t>
  </si>
  <si>
    <t>4</t>
  </si>
  <si>
    <t>Գեղագիտական դաստիարակ</t>
  </si>
  <si>
    <t>Խոհարարի   օգնական</t>
  </si>
  <si>
    <t>Պահակ/տեխնիկ</t>
  </si>
  <si>
    <t>Կազմակերպիչ</t>
  </si>
  <si>
    <t>ÀÝ¹³Ù»ÝÁ</t>
  </si>
  <si>
    <t xml:space="preserve">ՎԱԶԱՇԵՆԻ ՄԱՆԿԱՊԱՐՏԵԶ ՀՈԱԿ-Ի  ԱՇԽԱՏԱԿԻՑՆԵՐԻ ԹՎԱՔԱՆԱԿԸ, ՀԱՍՏԻՔԱՑՈՒՑԱԿԸ ԵՎ ՊԱՇՏՈՆԱՅԻՆ ԴՐՈՒՅՔԱՉԱՓԵՐԸ  </t>
  </si>
  <si>
    <t>Քարտուղար</t>
  </si>
  <si>
    <t xml:space="preserve">Գանձապահ </t>
  </si>
  <si>
    <t xml:space="preserve">Գործավար </t>
  </si>
  <si>
    <t>ԽԱՇԹԱՌԱԿ  ՀԱՄԱՅՆՔԻ ՄՍՈՒՐ-ՄԱՆԿԱՊԱՐՏԵԶ ՀՈԱԿ-Ի ԱՇԽԱՏԱԿԱԶՄԻ ԱՇԽԱՏԱԿԻՑՆԵՐԻ ԹՎԱՔԱՆԱԿԸ, ՀԱՍՏԻՔԱՑՈՒՑԱԿԸ ԵՎ ՊԱՇՏՈՆԱՅԻՆ ԴՐՈՒՅՔԱՉԱՓԵՐԸ</t>
  </si>
  <si>
    <t>Հաստիքային միավոր</t>
  </si>
  <si>
    <t>Մեկ Պաշտոնային դրույքաչափ (դրամ)</t>
  </si>
  <si>
    <t>* ___% հավելավճար  (դրամ)</t>
  </si>
  <si>
    <t>-</t>
  </si>
  <si>
    <t>Երաժշտական ղեկավար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</si>
</sst>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1"/>
      <name val="Times Armenian"/>
      <family val="1"/>
    </font>
    <font>
      <b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i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Armenian"/>
      <family val="2"/>
    </font>
    <font>
      <sz val="11"/>
      <color theme="1"/>
      <name val="Arial LatArm"/>
      <family val="2"/>
    </font>
    <font>
      <sz val="11"/>
      <color theme="1"/>
      <name val="Arial Armenian"/>
      <family val="2"/>
    </font>
    <font>
      <sz val="10"/>
      <color theme="1"/>
      <name val="Arial LatArm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Armenia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theme="1"/>
      <name val="Times Armenian"/>
      <family val="1"/>
    </font>
    <font>
      <i/>
      <sz val="12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0" fillId="0" borderId="0" xfId="0" applyFont="1"/>
    <xf numFmtId="0" fontId="9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0" applyFont="1"/>
    <xf numFmtId="0" fontId="16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8" fillId="0" borderId="0" xfId="0" applyFont="1"/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0" fillId="0" borderId="5" xfId="0" applyBorder="1"/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26" xfId="0" applyBorder="1"/>
    <xf numFmtId="0" fontId="8" fillId="0" borderId="2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/>
    </xf>
    <xf numFmtId="0" fontId="21" fillId="0" borderId="5" xfId="0" applyFont="1" applyFill="1" applyBorder="1" applyAlignment="1">
      <alignment vertical="center" wrapText="1"/>
    </xf>
    <xf numFmtId="49" fontId="0" fillId="0" borderId="5" xfId="0" applyNumberFormat="1" applyBorder="1" applyAlignment="1">
      <alignment horizontal="center"/>
    </xf>
    <xf numFmtId="0" fontId="12" fillId="0" borderId="0" xfId="0" applyFont="1" applyAlignment="1">
      <alignment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/>
    <xf numFmtId="1" fontId="8" fillId="0" borderId="4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7" fillId="0" borderId="5" xfId="0" applyFont="1" applyBorder="1"/>
    <xf numFmtId="0" fontId="15" fillId="0" borderId="11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/>
    <xf numFmtId="0" fontId="24" fillId="0" borderId="30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3" fontId="18" fillId="0" borderId="5" xfId="0" applyNumberFormat="1" applyFont="1" applyBorder="1"/>
    <xf numFmtId="3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8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opLeftCell="A7" zoomScale="145" zoomScaleNormal="145" workbookViewId="0">
      <selection activeCell="G14" sqref="G14"/>
    </sheetView>
  </sheetViews>
  <sheetFormatPr defaultRowHeight="15" x14ac:dyDescent="0.25"/>
  <cols>
    <col min="1" max="1" width="2.7109375" customWidth="1"/>
    <col min="2" max="2" width="4.5703125" style="4" customWidth="1"/>
    <col min="3" max="3" width="14.28515625" style="4" customWidth="1"/>
    <col min="4" max="4" width="9.140625" style="4"/>
    <col min="5" max="5" width="13.5703125" style="4" customWidth="1"/>
    <col min="6" max="6" width="11" style="4" customWidth="1"/>
    <col min="7" max="7" width="11.5703125" style="4" customWidth="1"/>
  </cols>
  <sheetData>
    <row r="2" spans="2:8" ht="63.75" customHeight="1" thickBot="1" x14ac:dyDescent="0.3">
      <c r="B2" s="170" t="s">
        <v>0</v>
      </c>
      <c r="C2" s="170"/>
      <c r="D2" s="170"/>
      <c r="E2" s="170"/>
      <c r="F2" s="170"/>
      <c r="G2" s="170"/>
      <c r="H2" s="170"/>
    </row>
    <row r="3" spans="2:8" ht="54.75" thickBot="1" x14ac:dyDescent="0.3">
      <c r="B3" s="54"/>
      <c r="C3" s="2" t="s">
        <v>1</v>
      </c>
      <c r="D3" s="2" t="s">
        <v>2</v>
      </c>
      <c r="E3" s="2" t="s">
        <v>3</v>
      </c>
      <c r="F3" s="2" t="s">
        <v>15</v>
      </c>
      <c r="G3" s="2" t="s">
        <v>4</v>
      </c>
    </row>
    <row r="4" spans="2:8" ht="32.25" customHeight="1" thickBot="1" x14ac:dyDescent="0.3">
      <c r="B4" s="54">
        <v>1</v>
      </c>
      <c r="C4" s="5" t="s">
        <v>5</v>
      </c>
      <c r="D4" s="3">
        <v>1</v>
      </c>
      <c r="E4" s="3">
        <v>140000</v>
      </c>
      <c r="F4" s="3"/>
      <c r="G4" s="3">
        <v>140000</v>
      </c>
    </row>
    <row r="5" spans="2:8" ht="32.25" customHeight="1" thickBot="1" x14ac:dyDescent="0.3">
      <c r="B5" s="54">
        <v>2</v>
      </c>
      <c r="C5" s="5" t="s">
        <v>6</v>
      </c>
      <c r="D5" s="3">
        <v>1</v>
      </c>
      <c r="E5" s="3">
        <v>98000</v>
      </c>
      <c r="F5" s="3"/>
      <c r="G5" s="3">
        <v>98000</v>
      </c>
    </row>
    <row r="6" spans="2:8" ht="32.25" customHeight="1" thickBot="1" x14ac:dyDescent="0.3">
      <c r="B6" s="54">
        <v>3</v>
      </c>
      <c r="C6" s="5" t="s">
        <v>7</v>
      </c>
      <c r="D6" s="3">
        <v>0.5</v>
      </c>
      <c r="E6" s="3">
        <v>98000</v>
      </c>
      <c r="F6" s="3"/>
      <c r="G6" s="3">
        <v>49000</v>
      </c>
    </row>
    <row r="7" spans="2:8" ht="32.25" customHeight="1" thickBot="1" x14ac:dyDescent="0.3">
      <c r="B7" s="54">
        <v>4</v>
      </c>
      <c r="C7" s="5" t="s">
        <v>8</v>
      </c>
      <c r="D7" s="3">
        <v>1</v>
      </c>
      <c r="E7" s="3">
        <v>95000</v>
      </c>
      <c r="F7" s="3"/>
      <c r="G7" s="3">
        <v>95000</v>
      </c>
    </row>
    <row r="8" spans="2:8" ht="32.25" customHeight="1" thickBot="1" x14ac:dyDescent="0.3">
      <c r="B8" s="54">
        <v>5</v>
      </c>
      <c r="C8" s="5" t="s">
        <v>9</v>
      </c>
      <c r="D8" s="3">
        <v>3.36</v>
      </c>
      <c r="E8" s="3">
        <v>102679</v>
      </c>
      <c r="F8" s="3"/>
      <c r="G8" s="3">
        <v>345000</v>
      </c>
    </row>
    <row r="9" spans="2:8" ht="32.25" customHeight="1" thickBot="1" x14ac:dyDescent="0.3">
      <c r="B9" s="54">
        <v>6</v>
      </c>
      <c r="C9" s="5" t="s">
        <v>10</v>
      </c>
      <c r="D9" s="3">
        <v>3</v>
      </c>
      <c r="E9" s="3">
        <v>98000</v>
      </c>
      <c r="F9" s="3"/>
      <c r="G9" s="3">
        <v>294000</v>
      </c>
    </row>
    <row r="10" spans="2:8" ht="32.25" customHeight="1" thickBot="1" x14ac:dyDescent="0.3">
      <c r="B10" s="54">
        <v>7</v>
      </c>
      <c r="C10" s="5" t="s">
        <v>11</v>
      </c>
      <c r="D10" s="3">
        <v>1</v>
      </c>
      <c r="E10" s="3">
        <v>98000</v>
      </c>
      <c r="F10" s="3"/>
      <c r="G10" s="3">
        <v>98000</v>
      </c>
    </row>
    <row r="11" spans="2:8" ht="32.25" customHeight="1" thickBot="1" x14ac:dyDescent="0.3">
      <c r="B11" s="54">
        <v>8</v>
      </c>
      <c r="C11" s="5" t="s">
        <v>12</v>
      </c>
      <c r="D11" s="3">
        <v>0.5</v>
      </c>
      <c r="E11" s="3">
        <v>98000</v>
      </c>
      <c r="F11" s="3"/>
      <c r="G11" s="3">
        <v>49000</v>
      </c>
    </row>
    <row r="12" spans="2:8" ht="32.25" customHeight="1" thickBot="1" x14ac:dyDescent="0.3">
      <c r="B12" s="54">
        <v>9</v>
      </c>
      <c r="C12" s="5" t="s">
        <v>13</v>
      </c>
      <c r="D12" s="3">
        <v>0.5</v>
      </c>
      <c r="E12" s="3">
        <v>98000</v>
      </c>
      <c r="F12" s="3"/>
      <c r="G12" s="3">
        <v>49000</v>
      </c>
    </row>
    <row r="13" spans="2:8" ht="32.25" customHeight="1" thickBot="1" x14ac:dyDescent="0.3">
      <c r="B13" s="54"/>
      <c r="C13" s="5" t="s">
        <v>14</v>
      </c>
      <c r="D13" s="3">
        <v>11.86</v>
      </c>
      <c r="E13" s="3"/>
      <c r="F13" s="3"/>
      <c r="G13" s="3">
        <f>SUM(G4:G12)</f>
        <v>1217000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G5" sqref="G5:G14"/>
    </sheetView>
  </sheetViews>
  <sheetFormatPr defaultRowHeight="15" x14ac:dyDescent="0.25"/>
  <cols>
    <col min="1" max="1" width="4.140625" customWidth="1"/>
    <col min="2" max="2" width="5.7109375" customWidth="1"/>
    <col min="3" max="3" width="20.85546875" customWidth="1"/>
    <col min="5" max="6" width="13.5703125" customWidth="1"/>
    <col min="7" max="7" width="13" customWidth="1"/>
  </cols>
  <sheetData>
    <row r="2" spans="2:10" ht="75.75" customHeight="1" thickBot="1" x14ac:dyDescent="0.3">
      <c r="B2" s="194" t="s">
        <v>80</v>
      </c>
      <c r="C2" s="194"/>
      <c r="D2" s="194"/>
      <c r="E2" s="194"/>
      <c r="F2" s="194"/>
      <c r="G2" s="114"/>
      <c r="H2" s="114"/>
    </row>
    <row r="3" spans="2:10" ht="111.75" customHeight="1" thickBot="1" x14ac:dyDescent="0.3">
      <c r="B3" s="195" t="s">
        <v>67</v>
      </c>
      <c r="C3" s="35" t="s">
        <v>89</v>
      </c>
      <c r="D3" s="195" t="s">
        <v>68</v>
      </c>
      <c r="E3" s="35" t="s">
        <v>90</v>
      </c>
      <c r="F3" s="35" t="s">
        <v>171</v>
      </c>
      <c r="G3" s="195" t="s">
        <v>81</v>
      </c>
      <c r="H3" s="18"/>
      <c r="I3" s="18"/>
      <c r="J3" s="18"/>
    </row>
    <row r="4" spans="2:10" ht="15" hidden="1" customHeight="1" x14ac:dyDescent="0.25">
      <c r="B4" s="196"/>
      <c r="C4" s="36"/>
      <c r="D4" s="196"/>
      <c r="E4" s="36"/>
      <c r="F4" s="36"/>
      <c r="G4" s="196"/>
      <c r="H4" s="18"/>
      <c r="I4" s="18"/>
      <c r="J4" s="18"/>
    </row>
    <row r="5" spans="2:10" ht="30.75" customHeight="1" thickBot="1" x14ac:dyDescent="0.3">
      <c r="B5" s="37">
        <v>1</v>
      </c>
      <c r="C5" s="38" t="s">
        <v>82</v>
      </c>
      <c r="D5" s="38">
        <v>1</v>
      </c>
      <c r="E5" s="123">
        <v>111000</v>
      </c>
      <c r="F5" s="124"/>
      <c r="G5" s="123">
        <v>111000</v>
      </c>
      <c r="H5" s="18"/>
      <c r="I5" s="18"/>
      <c r="J5" s="18"/>
    </row>
    <row r="6" spans="2:10" ht="30.75" customHeight="1" thickBot="1" x14ac:dyDescent="0.3">
      <c r="B6" s="30">
        <v>2</v>
      </c>
      <c r="C6" s="31" t="s">
        <v>83</v>
      </c>
      <c r="D6" s="31">
        <v>1</v>
      </c>
      <c r="E6" s="31">
        <v>96000</v>
      </c>
      <c r="F6" s="31"/>
      <c r="G6" s="31">
        <v>96000</v>
      </c>
      <c r="H6" s="18"/>
      <c r="I6" s="18"/>
      <c r="J6" s="18"/>
    </row>
    <row r="7" spans="2:10" ht="30.75" customHeight="1" thickBot="1" x14ac:dyDescent="0.3">
      <c r="B7" s="30">
        <v>3</v>
      </c>
      <c r="C7" s="31" t="s">
        <v>84</v>
      </c>
      <c r="D7" s="31">
        <v>1</v>
      </c>
      <c r="E7" s="31">
        <v>96000</v>
      </c>
      <c r="F7" s="31"/>
      <c r="G7" s="31">
        <v>96000</v>
      </c>
      <c r="H7" s="18"/>
      <c r="I7" s="18"/>
      <c r="J7" s="18"/>
    </row>
    <row r="8" spans="2:10" ht="30.75" customHeight="1" thickBot="1" x14ac:dyDescent="0.3">
      <c r="B8" s="30">
        <v>4</v>
      </c>
      <c r="C8" s="31" t="s">
        <v>85</v>
      </c>
      <c r="D8" s="31">
        <v>1</v>
      </c>
      <c r="E8" s="31">
        <v>90000</v>
      </c>
      <c r="F8" s="31"/>
      <c r="G8" s="31">
        <v>90000</v>
      </c>
      <c r="H8" s="18"/>
      <c r="I8" s="18"/>
      <c r="J8" s="18"/>
    </row>
    <row r="9" spans="2:10" ht="30.75" customHeight="1" thickBot="1" x14ac:dyDescent="0.3">
      <c r="B9" s="30">
        <v>5</v>
      </c>
      <c r="C9" s="31" t="s">
        <v>86</v>
      </c>
      <c r="D9" s="31">
        <v>1</v>
      </c>
      <c r="E9" s="31">
        <v>90000</v>
      </c>
      <c r="F9" s="31"/>
      <c r="G9" s="31">
        <v>90000</v>
      </c>
      <c r="H9" s="18"/>
      <c r="I9" s="18"/>
      <c r="J9" s="18"/>
    </row>
    <row r="10" spans="2:10" ht="30.75" customHeight="1" thickBot="1" x14ac:dyDescent="0.3">
      <c r="B10" s="30">
        <v>6</v>
      </c>
      <c r="C10" s="31" t="s">
        <v>87</v>
      </c>
      <c r="D10" s="31">
        <v>1</v>
      </c>
      <c r="E10" s="31">
        <v>93000</v>
      </c>
      <c r="F10" s="31"/>
      <c r="G10" s="31">
        <v>93000</v>
      </c>
      <c r="H10" s="18"/>
      <c r="I10" s="18"/>
      <c r="J10" s="18"/>
    </row>
    <row r="11" spans="2:10" ht="30.75" customHeight="1" thickBot="1" x14ac:dyDescent="0.3">
      <c r="B11" s="30">
        <v>7</v>
      </c>
      <c r="C11" s="31" t="s">
        <v>87</v>
      </c>
      <c r="D11" s="31">
        <v>1</v>
      </c>
      <c r="E11" s="34">
        <v>93000</v>
      </c>
      <c r="F11" s="34"/>
      <c r="G11" s="34">
        <v>93000</v>
      </c>
      <c r="H11" s="18"/>
      <c r="I11" s="18"/>
      <c r="J11" s="18"/>
    </row>
    <row r="12" spans="2:10" ht="30.75" customHeight="1" thickBot="1" x14ac:dyDescent="0.3">
      <c r="B12" s="30">
        <v>8</v>
      </c>
      <c r="C12" s="31" t="s">
        <v>88</v>
      </c>
      <c r="D12" s="31">
        <v>1</v>
      </c>
      <c r="E12" s="31">
        <v>93000</v>
      </c>
      <c r="F12" s="31"/>
      <c r="G12" s="31">
        <v>93000</v>
      </c>
      <c r="H12" s="18"/>
      <c r="I12" s="18"/>
      <c r="J12" s="18"/>
    </row>
    <row r="13" spans="2:10" ht="30.75" customHeight="1" thickBot="1" x14ac:dyDescent="0.3">
      <c r="B13" s="30">
        <v>9</v>
      </c>
      <c r="C13" s="31" t="s">
        <v>64</v>
      </c>
      <c r="D13" s="31">
        <v>1</v>
      </c>
      <c r="E13" s="31">
        <v>93000</v>
      </c>
      <c r="F13" s="31"/>
      <c r="G13" s="31">
        <v>93000</v>
      </c>
      <c r="H13" s="18"/>
      <c r="I13" s="18"/>
      <c r="J13" s="18"/>
    </row>
    <row r="14" spans="2:10" ht="30.75" customHeight="1" thickBot="1" x14ac:dyDescent="0.3">
      <c r="B14" s="189" t="s">
        <v>77</v>
      </c>
      <c r="C14" s="190"/>
      <c r="D14" s="31">
        <f>SUM(D5:D13)</f>
        <v>9</v>
      </c>
      <c r="E14" s="31"/>
      <c r="F14" s="31"/>
      <c r="G14" s="31">
        <f>SUM(G5:G13)</f>
        <v>855000</v>
      </c>
      <c r="H14" s="18"/>
      <c r="I14" s="18"/>
      <c r="J14" s="18"/>
    </row>
    <row r="15" spans="2:10" x14ac:dyDescent="0.25">
      <c r="B15" s="32"/>
      <c r="C15" s="18"/>
      <c r="D15" s="18"/>
      <c r="E15" s="18"/>
      <c r="F15" s="18"/>
      <c r="G15" s="18"/>
      <c r="H15" s="18"/>
      <c r="I15" s="18"/>
      <c r="J15" s="18"/>
    </row>
    <row r="16" spans="2:10" x14ac:dyDescent="0.25"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5">
    <mergeCell ref="B2:F2"/>
    <mergeCell ref="G3:G4"/>
    <mergeCell ref="B14:C14"/>
    <mergeCell ref="B3:B4"/>
    <mergeCell ref="D3:D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10" workbookViewId="0">
      <selection activeCell="F13" sqref="F13"/>
    </sheetView>
  </sheetViews>
  <sheetFormatPr defaultRowHeight="15" x14ac:dyDescent="0.25"/>
  <cols>
    <col min="1" max="1" width="3" customWidth="1"/>
    <col min="2" max="2" width="4.85546875" customWidth="1"/>
    <col min="3" max="3" width="25" customWidth="1"/>
    <col min="4" max="4" width="13" customWidth="1"/>
    <col min="5" max="5" width="18.7109375" customWidth="1"/>
  </cols>
  <sheetData>
    <row r="1" spans="2:8" ht="7.5" customHeight="1" x14ac:dyDescent="0.25"/>
    <row r="2" spans="2:8" ht="70.5" customHeight="1" thickBot="1" x14ac:dyDescent="0.3">
      <c r="B2" s="191" t="s">
        <v>91</v>
      </c>
      <c r="C2" s="191"/>
      <c r="D2" s="191"/>
      <c r="E2" s="191"/>
      <c r="F2" s="191"/>
      <c r="G2" s="191"/>
      <c r="H2" s="42"/>
    </row>
    <row r="3" spans="2:8" s="18" customFormat="1" ht="74.25" customHeight="1" thickBot="1" x14ac:dyDescent="0.3">
      <c r="B3" s="41" t="s">
        <v>67</v>
      </c>
      <c r="C3" s="33" t="s">
        <v>79</v>
      </c>
      <c r="D3" s="41" t="s">
        <v>68</v>
      </c>
      <c r="E3" s="126" t="s">
        <v>90</v>
      </c>
      <c r="F3" s="124" t="s">
        <v>171</v>
      </c>
      <c r="G3" s="129" t="s">
        <v>81</v>
      </c>
    </row>
    <row r="4" spans="2:8" s="40" customFormat="1" ht="27.75" customHeight="1" thickBot="1" x14ac:dyDescent="0.3">
      <c r="B4" s="43">
        <v>1</v>
      </c>
      <c r="C4" s="44" t="s">
        <v>92</v>
      </c>
      <c r="D4" s="44">
        <v>1</v>
      </c>
      <c r="E4" s="125">
        <v>150000</v>
      </c>
      <c r="F4" s="124"/>
      <c r="G4" s="130">
        <v>150000</v>
      </c>
    </row>
    <row r="5" spans="2:8" s="40" customFormat="1" ht="33" customHeight="1" thickBot="1" x14ac:dyDescent="0.3">
      <c r="B5" s="26">
        <v>2</v>
      </c>
      <c r="C5" s="27" t="s">
        <v>93</v>
      </c>
      <c r="D5" s="27">
        <v>1</v>
      </c>
      <c r="E5" s="127">
        <v>96000</v>
      </c>
      <c r="F5" s="128"/>
      <c r="G5" s="130">
        <v>96000</v>
      </c>
    </row>
    <row r="6" spans="2:8" s="40" customFormat="1" ht="27.75" customHeight="1" thickBot="1" x14ac:dyDescent="0.3">
      <c r="B6" s="26">
        <v>3</v>
      </c>
      <c r="C6" s="27" t="s">
        <v>6</v>
      </c>
      <c r="D6" s="27">
        <v>1</v>
      </c>
      <c r="E6" s="127">
        <v>96000</v>
      </c>
      <c r="F6" s="128"/>
      <c r="G6" s="130">
        <v>96000</v>
      </c>
    </row>
    <row r="7" spans="2:8" s="40" customFormat="1" ht="27.75" customHeight="1" thickBot="1" x14ac:dyDescent="0.3">
      <c r="B7" s="26">
        <v>4</v>
      </c>
      <c r="C7" s="27" t="s">
        <v>9</v>
      </c>
      <c r="D7" s="27">
        <v>1.1200000000000001</v>
      </c>
      <c r="E7" s="127">
        <v>107143</v>
      </c>
      <c r="F7" s="128"/>
      <c r="G7" s="131">
        <v>120000</v>
      </c>
    </row>
    <row r="8" spans="2:8" s="40" customFormat="1" ht="27.75" customHeight="1" thickBot="1" x14ac:dyDescent="0.3">
      <c r="B8" s="26">
        <v>5</v>
      </c>
      <c r="C8" s="27" t="s">
        <v>9</v>
      </c>
      <c r="D8" s="27">
        <v>1.1200000000000001</v>
      </c>
      <c r="E8" s="127">
        <v>107143</v>
      </c>
      <c r="F8" s="128"/>
      <c r="G8" s="131">
        <v>120000</v>
      </c>
    </row>
    <row r="9" spans="2:8" s="40" customFormat="1" ht="27.75" customHeight="1" thickBot="1" x14ac:dyDescent="0.3">
      <c r="B9" s="26">
        <v>6</v>
      </c>
      <c r="C9" s="27" t="s">
        <v>9</v>
      </c>
      <c r="D9" s="27">
        <v>1.1200000000000001</v>
      </c>
      <c r="E9" s="127">
        <v>107143</v>
      </c>
      <c r="F9" s="128"/>
      <c r="G9" s="131">
        <v>120000</v>
      </c>
    </row>
    <row r="10" spans="2:8" s="40" customFormat="1" ht="27.75" customHeight="1" thickBot="1" x14ac:dyDescent="0.3">
      <c r="B10" s="26">
        <v>7</v>
      </c>
      <c r="C10" s="27" t="s">
        <v>10</v>
      </c>
      <c r="D10" s="27">
        <v>1</v>
      </c>
      <c r="E10" s="127">
        <v>105000</v>
      </c>
      <c r="F10" s="128"/>
      <c r="G10" s="130">
        <v>105000</v>
      </c>
    </row>
    <row r="11" spans="2:8" s="40" customFormat="1" ht="27.75" customHeight="1" thickBot="1" x14ac:dyDescent="0.3">
      <c r="B11" s="26">
        <v>8</v>
      </c>
      <c r="C11" s="27" t="s">
        <v>10</v>
      </c>
      <c r="D11" s="27">
        <v>1</v>
      </c>
      <c r="E11" s="127">
        <v>105000</v>
      </c>
      <c r="F11" s="128"/>
      <c r="G11" s="130">
        <v>105000</v>
      </c>
    </row>
    <row r="12" spans="2:8" s="40" customFormat="1" ht="27.75" customHeight="1" thickBot="1" x14ac:dyDescent="0.3">
      <c r="B12" s="26">
        <v>9</v>
      </c>
      <c r="C12" s="27" t="s">
        <v>10</v>
      </c>
      <c r="D12" s="27">
        <v>1</v>
      </c>
      <c r="E12" s="127">
        <v>105000</v>
      </c>
      <c r="F12" s="128"/>
      <c r="G12" s="130">
        <v>105000</v>
      </c>
    </row>
    <row r="13" spans="2:8" s="40" customFormat="1" ht="27.75" customHeight="1" thickBot="1" x14ac:dyDescent="0.3">
      <c r="B13" s="26">
        <v>10</v>
      </c>
      <c r="C13" s="27" t="s">
        <v>13</v>
      </c>
      <c r="D13" s="27">
        <v>1</v>
      </c>
      <c r="E13" s="127">
        <v>96000</v>
      </c>
      <c r="F13" s="128"/>
      <c r="G13" s="130">
        <v>96000</v>
      </c>
    </row>
    <row r="14" spans="2:8" s="40" customFormat="1" ht="27.75" customHeight="1" thickBot="1" x14ac:dyDescent="0.3">
      <c r="B14" s="26">
        <v>11</v>
      </c>
      <c r="C14" s="27" t="s">
        <v>27</v>
      </c>
      <c r="D14" s="27">
        <v>1</v>
      </c>
      <c r="E14" s="127">
        <v>93000</v>
      </c>
      <c r="F14" s="128"/>
      <c r="G14" s="130">
        <v>93000</v>
      </c>
    </row>
    <row r="15" spans="2:8" s="40" customFormat="1" ht="27.75" customHeight="1" thickBot="1" x14ac:dyDescent="0.3">
      <c r="B15" s="26">
        <v>12</v>
      </c>
      <c r="C15" s="27" t="s">
        <v>94</v>
      </c>
      <c r="D15" s="27">
        <v>1</v>
      </c>
      <c r="E15" s="127">
        <v>96000</v>
      </c>
      <c r="F15" s="128"/>
      <c r="G15" s="130">
        <v>96000</v>
      </c>
    </row>
    <row r="16" spans="2:8" s="40" customFormat="1" ht="27.75" customHeight="1" thickBot="1" x14ac:dyDescent="0.3">
      <c r="B16" s="26">
        <v>13</v>
      </c>
      <c r="C16" s="27" t="s">
        <v>11</v>
      </c>
      <c r="D16" s="27">
        <v>1</v>
      </c>
      <c r="E16" s="127">
        <v>96000</v>
      </c>
      <c r="F16" s="128"/>
      <c r="G16" s="130">
        <v>96000</v>
      </c>
    </row>
    <row r="17" spans="2:7" s="40" customFormat="1" ht="27.75" customHeight="1" thickBot="1" x14ac:dyDescent="0.3">
      <c r="B17" s="26">
        <v>14</v>
      </c>
      <c r="C17" s="27" t="s">
        <v>12</v>
      </c>
      <c r="D17" s="27">
        <v>1</v>
      </c>
      <c r="E17" s="127">
        <v>90000</v>
      </c>
      <c r="F17" s="128"/>
      <c r="G17" s="130">
        <v>90000</v>
      </c>
    </row>
    <row r="18" spans="2:7" s="40" customFormat="1" ht="27.75" customHeight="1" thickBot="1" x14ac:dyDescent="0.3">
      <c r="B18" s="26">
        <v>15</v>
      </c>
      <c r="C18" s="27" t="s">
        <v>95</v>
      </c>
      <c r="D18" s="27">
        <v>1</v>
      </c>
      <c r="E18" s="127">
        <v>90000</v>
      </c>
      <c r="F18" s="128"/>
      <c r="G18" s="130">
        <v>90000</v>
      </c>
    </row>
    <row r="19" spans="2:7" s="40" customFormat="1" ht="27.75" customHeight="1" thickBot="1" x14ac:dyDescent="0.3">
      <c r="B19" s="26">
        <v>16</v>
      </c>
      <c r="C19" s="27" t="s">
        <v>28</v>
      </c>
      <c r="D19" s="27">
        <v>1</v>
      </c>
      <c r="E19" s="127">
        <v>90000</v>
      </c>
      <c r="F19" s="128"/>
      <c r="G19" s="130">
        <v>90000</v>
      </c>
    </row>
    <row r="20" spans="2:7" s="40" customFormat="1" ht="26.25" customHeight="1" thickBot="1" x14ac:dyDescent="0.3">
      <c r="B20" s="26">
        <v>17</v>
      </c>
      <c r="C20" s="27" t="s">
        <v>96</v>
      </c>
      <c r="D20" s="27">
        <v>1</v>
      </c>
      <c r="E20" s="127">
        <v>93000</v>
      </c>
      <c r="F20" s="128"/>
      <c r="G20" s="130">
        <v>93000</v>
      </c>
    </row>
    <row r="21" spans="2:7" s="40" customFormat="1" ht="20.25" customHeight="1" thickBot="1" x14ac:dyDescent="0.3">
      <c r="B21" s="26">
        <v>18</v>
      </c>
      <c r="C21" s="27" t="s">
        <v>59</v>
      </c>
      <c r="D21" s="27">
        <v>1</v>
      </c>
      <c r="E21" s="127">
        <v>93000</v>
      </c>
      <c r="F21" s="128"/>
      <c r="G21" s="130">
        <v>93000</v>
      </c>
    </row>
    <row r="22" spans="2:7" s="40" customFormat="1" ht="22.5" customHeight="1" thickBot="1" x14ac:dyDescent="0.3">
      <c r="B22" s="26">
        <v>19</v>
      </c>
      <c r="C22" s="27" t="s">
        <v>97</v>
      </c>
      <c r="D22" s="27">
        <v>1</v>
      </c>
      <c r="E22" s="127">
        <v>93000</v>
      </c>
      <c r="F22" s="128"/>
      <c r="G22" s="130">
        <v>93000</v>
      </c>
    </row>
    <row r="23" spans="2:7" s="40" customFormat="1" ht="22.5" customHeight="1" thickBot="1" x14ac:dyDescent="0.3">
      <c r="B23" s="26">
        <v>20</v>
      </c>
      <c r="C23" s="27" t="s">
        <v>98</v>
      </c>
      <c r="D23" s="27">
        <v>1</v>
      </c>
      <c r="E23" s="127">
        <v>93000</v>
      </c>
      <c r="F23" s="128"/>
      <c r="G23" s="130">
        <v>93000</v>
      </c>
    </row>
    <row r="24" spans="2:7" s="40" customFormat="1" ht="20.25" customHeight="1" thickBot="1" x14ac:dyDescent="0.3">
      <c r="B24" s="197" t="s">
        <v>77</v>
      </c>
      <c r="C24" s="198"/>
      <c r="D24" s="27"/>
      <c r="E24" s="127"/>
      <c r="F24" s="128"/>
      <c r="G24" s="132">
        <f>SUM(G4:G23)</f>
        <v>2040000</v>
      </c>
    </row>
    <row r="25" spans="2:7" x14ac:dyDescent="0.25">
      <c r="B25" s="32"/>
    </row>
    <row r="26" spans="2:7" x14ac:dyDescent="0.25">
      <c r="B26" s="39"/>
    </row>
  </sheetData>
  <mergeCells count="2">
    <mergeCell ref="B24:C24"/>
    <mergeCell ref="B2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N3" sqref="N3"/>
    </sheetView>
  </sheetViews>
  <sheetFormatPr defaultRowHeight="15" x14ac:dyDescent="0.25"/>
  <cols>
    <col min="1" max="1" width="5.140625" customWidth="1"/>
    <col min="2" max="2" width="18.140625" customWidth="1"/>
    <col min="4" max="4" width="12.42578125" customWidth="1"/>
    <col min="6" max="6" width="11" customWidth="1"/>
  </cols>
  <sheetData>
    <row r="1" spans="1:7" ht="66" customHeight="1" x14ac:dyDescent="0.25">
      <c r="B1" s="201" t="s">
        <v>183</v>
      </c>
      <c r="C1" s="201"/>
      <c r="D1" s="201"/>
      <c r="E1" s="201"/>
      <c r="F1" s="165"/>
      <c r="G1" s="165"/>
    </row>
    <row r="2" spans="1:7" ht="15.75" thickBot="1" x14ac:dyDescent="0.3">
      <c r="A2" s="1"/>
      <c r="B2" s="156"/>
      <c r="C2" s="156"/>
      <c r="D2" s="156"/>
      <c r="E2" s="156"/>
    </row>
    <row r="3" spans="1:7" ht="75.75" thickBot="1" x14ac:dyDescent="0.3">
      <c r="A3" s="157" t="s">
        <v>102</v>
      </c>
      <c r="B3" s="158" t="s">
        <v>1</v>
      </c>
      <c r="C3" s="159" t="s">
        <v>184</v>
      </c>
      <c r="D3" s="159" t="s">
        <v>185</v>
      </c>
      <c r="E3" s="160" t="s">
        <v>186</v>
      </c>
      <c r="F3" s="160" t="s">
        <v>32</v>
      </c>
    </row>
    <row r="4" spans="1:7" ht="15.75" thickBot="1" x14ac:dyDescent="0.3">
      <c r="A4" s="161">
        <v>1</v>
      </c>
      <c r="B4" s="162" t="s">
        <v>5</v>
      </c>
      <c r="C4" s="163">
        <v>1</v>
      </c>
      <c r="D4" s="162">
        <v>115000</v>
      </c>
      <c r="E4" s="163" t="s">
        <v>187</v>
      </c>
      <c r="F4" s="162">
        <f>ROUND(D4*C4,0)</f>
        <v>115000</v>
      </c>
    </row>
    <row r="5" spans="1:7" ht="15.75" thickBot="1" x14ac:dyDescent="0.3">
      <c r="A5" s="161">
        <v>2</v>
      </c>
      <c r="B5" s="162" t="s">
        <v>9</v>
      </c>
      <c r="C5" s="162">
        <v>1.1200000000000001</v>
      </c>
      <c r="D5" s="163">
        <v>89610</v>
      </c>
      <c r="E5" s="163" t="s">
        <v>187</v>
      </c>
      <c r="F5" s="162">
        <f t="shared" ref="F5:F17" si="0">ROUND(D5*C5,0)</f>
        <v>100363</v>
      </c>
    </row>
    <row r="6" spans="1:7" ht="15.75" thickBot="1" x14ac:dyDescent="0.3">
      <c r="A6" s="161">
        <v>3</v>
      </c>
      <c r="B6" s="162" t="s">
        <v>9</v>
      </c>
      <c r="C6" s="162">
        <v>1.1200000000000001</v>
      </c>
      <c r="D6" s="163">
        <v>92617</v>
      </c>
      <c r="E6" s="163" t="s">
        <v>187</v>
      </c>
      <c r="F6" s="162">
        <f t="shared" si="0"/>
        <v>103731</v>
      </c>
    </row>
    <row r="7" spans="1:7" ht="30.75" thickBot="1" x14ac:dyDescent="0.3">
      <c r="A7" s="161">
        <v>4</v>
      </c>
      <c r="B7" s="162" t="s">
        <v>10</v>
      </c>
      <c r="C7" s="162">
        <v>2</v>
      </c>
      <c r="D7" s="163">
        <v>92617</v>
      </c>
      <c r="E7" s="163"/>
      <c r="F7" s="162">
        <f t="shared" si="0"/>
        <v>185234</v>
      </c>
    </row>
    <row r="8" spans="1:7" ht="15.75" thickBot="1" x14ac:dyDescent="0.3">
      <c r="A8" s="161">
        <v>5</v>
      </c>
      <c r="B8" s="162" t="s">
        <v>6</v>
      </c>
      <c r="C8" s="163">
        <v>0.75</v>
      </c>
      <c r="D8" s="163">
        <v>89610</v>
      </c>
      <c r="E8" s="163" t="s">
        <v>187</v>
      </c>
      <c r="F8" s="162">
        <f t="shared" si="0"/>
        <v>67208</v>
      </c>
    </row>
    <row r="9" spans="1:7" ht="15.75" thickBot="1" x14ac:dyDescent="0.3">
      <c r="A9" s="161">
        <v>6</v>
      </c>
      <c r="B9" s="162" t="s">
        <v>13</v>
      </c>
      <c r="C9" s="163">
        <v>0.5</v>
      </c>
      <c r="D9" s="163">
        <v>92617</v>
      </c>
      <c r="E9" s="163" t="s">
        <v>187</v>
      </c>
      <c r="F9" s="162">
        <f t="shared" si="0"/>
        <v>46309</v>
      </c>
    </row>
    <row r="10" spans="1:7" ht="15.75" thickBot="1" x14ac:dyDescent="0.3">
      <c r="A10" s="161">
        <v>7</v>
      </c>
      <c r="B10" s="162" t="s">
        <v>7</v>
      </c>
      <c r="C10" s="163">
        <v>0.75</v>
      </c>
      <c r="D10" s="163">
        <v>89610</v>
      </c>
      <c r="E10" s="163" t="s">
        <v>187</v>
      </c>
      <c r="F10" s="162">
        <f t="shared" si="0"/>
        <v>67208</v>
      </c>
    </row>
    <row r="11" spans="1:7" ht="15.75" thickBot="1" x14ac:dyDescent="0.3">
      <c r="A11" s="161">
        <v>8</v>
      </c>
      <c r="B11" s="162" t="s">
        <v>145</v>
      </c>
      <c r="C11" s="163">
        <v>0.75</v>
      </c>
      <c r="D11" s="163">
        <v>89610</v>
      </c>
      <c r="E11" s="163" t="s">
        <v>187</v>
      </c>
      <c r="F11" s="162">
        <f t="shared" si="0"/>
        <v>67208</v>
      </c>
    </row>
    <row r="12" spans="1:7" ht="15.75" thickBot="1" x14ac:dyDescent="0.3">
      <c r="A12" s="161">
        <v>9</v>
      </c>
      <c r="B12" s="162" t="s">
        <v>11</v>
      </c>
      <c r="C12" s="163">
        <v>1</v>
      </c>
      <c r="D12" s="163">
        <v>92617</v>
      </c>
      <c r="E12" s="163" t="s">
        <v>187</v>
      </c>
      <c r="F12" s="162">
        <f t="shared" si="0"/>
        <v>92617</v>
      </c>
    </row>
    <row r="13" spans="1:7" ht="30.75" thickBot="1" x14ac:dyDescent="0.3">
      <c r="A13" s="161">
        <v>10</v>
      </c>
      <c r="B13" s="162" t="s">
        <v>12</v>
      </c>
      <c r="C13" s="163">
        <v>0.75</v>
      </c>
      <c r="D13" s="163">
        <v>89610</v>
      </c>
      <c r="E13" s="163" t="s">
        <v>187</v>
      </c>
      <c r="F13" s="162">
        <f t="shared" si="0"/>
        <v>67208</v>
      </c>
    </row>
    <row r="14" spans="1:7" ht="15.75" thickBot="1" x14ac:dyDescent="0.3">
      <c r="A14" s="161">
        <v>11</v>
      </c>
      <c r="B14" s="162" t="s">
        <v>134</v>
      </c>
      <c r="C14" s="163">
        <v>0.5</v>
      </c>
      <c r="D14" s="163">
        <v>89610</v>
      </c>
      <c r="E14" s="163" t="s">
        <v>187</v>
      </c>
      <c r="F14" s="162">
        <f t="shared" si="0"/>
        <v>44805</v>
      </c>
    </row>
    <row r="15" spans="1:7" ht="15.75" thickBot="1" x14ac:dyDescent="0.3">
      <c r="A15" s="161">
        <v>12</v>
      </c>
      <c r="B15" s="162" t="s">
        <v>134</v>
      </c>
      <c r="C15" s="163">
        <v>0.5</v>
      </c>
      <c r="D15" s="163">
        <v>92617</v>
      </c>
      <c r="E15" s="163" t="s">
        <v>187</v>
      </c>
      <c r="F15" s="162">
        <f t="shared" si="0"/>
        <v>46309</v>
      </c>
    </row>
    <row r="16" spans="1:7" ht="15.75" thickBot="1" x14ac:dyDescent="0.3">
      <c r="A16" s="161">
        <v>13</v>
      </c>
      <c r="B16" s="162" t="s">
        <v>28</v>
      </c>
      <c r="C16" s="163">
        <v>0.5</v>
      </c>
      <c r="D16" s="163">
        <v>89610</v>
      </c>
      <c r="E16" s="163" t="s">
        <v>187</v>
      </c>
      <c r="F16" s="162">
        <f t="shared" si="0"/>
        <v>44805</v>
      </c>
    </row>
    <row r="17" spans="1:6" ht="30.75" thickBot="1" x14ac:dyDescent="0.3">
      <c r="A17" s="161">
        <v>14</v>
      </c>
      <c r="B17" s="162" t="s">
        <v>188</v>
      </c>
      <c r="C17" s="163">
        <v>0.5</v>
      </c>
      <c r="D17" s="163">
        <v>89610</v>
      </c>
      <c r="E17" s="163" t="s">
        <v>187</v>
      </c>
      <c r="F17" s="162">
        <f t="shared" si="0"/>
        <v>44805</v>
      </c>
    </row>
    <row r="18" spans="1:6" ht="18.75" thickBot="1" x14ac:dyDescent="0.3">
      <c r="A18" s="199" t="s">
        <v>77</v>
      </c>
      <c r="B18" s="200"/>
      <c r="C18" s="164">
        <f>SUM(C4:C17)</f>
        <v>11.74</v>
      </c>
      <c r="D18" s="164">
        <f>SUM(D4:D17)</f>
        <v>1294965</v>
      </c>
      <c r="E18" s="164"/>
      <c r="F18" s="164">
        <f t="shared" ref="F18" si="1">SUM(F4:F17)</f>
        <v>1092810</v>
      </c>
    </row>
  </sheetData>
  <mergeCells count="2">
    <mergeCell ref="A18:B18"/>
    <mergeCell ref="B1:E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6" customWidth="1"/>
    <col min="3" max="3" width="31" customWidth="1"/>
    <col min="5" max="5" width="12.28515625" customWidth="1"/>
    <col min="7" max="7" width="15" customWidth="1"/>
  </cols>
  <sheetData>
    <row r="2" spans="2:8" ht="80.25" customHeight="1" x14ac:dyDescent="0.25">
      <c r="B2" s="171" t="s">
        <v>142</v>
      </c>
      <c r="C2" s="171"/>
      <c r="D2" s="171"/>
      <c r="E2" s="171"/>
      <c r="F2" s="171"/>
      <c r="G2" s="14"/>
      <c r="H2" s="14"/>
    </row>
    <row r="3" spans="2:8" ht="18" thickBot="1" x14ac:dyDescent="0.3">
      <c r="B3" s="6"/>
    </row>
    <row r="4" spans="2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45" t="s">
        <v>51</v>
      </c>
    </row>
    <row r="5" spans="2:8" ht="48.75" customHeight="1" x14ac:dyDescent="0.25">
      <c r="B5" s="186"/>
      <c r="C5" s="187"/>
      <c r="D5" s="186"/>
      <c r="E5" s="186"/>
      <c r="F5" s="186"/>
      <c r="G5" s="25" t="s">
        <v>52</v>
      </c>
    </row>
    <row r="6" spans="2:8" ht="3.75" hidden="1" customHeight="1" x14ac:dyDescent="0.25">
      <c r="B6" s="186"/>
      <c r="C6" s="187"/>
      <c r="D6" s="186"/>
      <c r="E6" s="186"/>
      <c r="F6" s="186"/>
      <c r="G6" s="23"/>
    </row>
    <row r="7" spans="2:8" ht="21" customHeight="1" x14ac:dyDescent="0.25">
      <c r="B7" s="186"/>
      <c r="C7" s="187"/>
      <c r="D7" s="186"/>
      <c r="E7" s="186"/>
      <c r="F7" s="25"/>
      <c r="G7" s="23"/>
    </row>
    <row r="8" spans="2:8" ht="17.25" x14ac:dyDescent="0.25">
      <c r="B8" s="58">
        <v>1</v>
      </c>
      <c r="C8" s="58" t="s">
        <v>5</v>
      </c>
      <c r="D8" s="59">
        <v>1</v>
      </c>
      <c r="E8" s="59">
        <v>140000</v>
      </c>
      <c r="F8" s="59"/>
      <c r="G8" s="59">
        <v>140000</v>
      </c>
    </row>
    <row r="9" spans="2:8" ht="17.25" x14ac:dyDescent="0.25">
      <c r="B9" s="58">
        <v>2</v>
      </c>
      <c r="C9" s="58" t="s">
        <v>168</v>
      </c>
      <c r="D9" s="59">
        <v>1</v>
      </c>
      <c r="E9" s="59">
        <v>120000</v>
      </c>
      <c r="F9" s="59"/>
      <c r="G9" s="59">
        <v>120000</v>
      </c>
    </row>
    <row r="10" spans="2:8" ht="17.25" x14ac:dyDescent="0.25">
      <c r="B10" s="58">
        <v>3</v>
      </c>
      <c r="C10" s="58" t="s">
        <v>6</v>
      </c>
      <c r="D10" s="59">
        <v>1</v>
      </c>
      <c r="E10" s="59">
        <v>93000</v>
      </c>
      <c r="F10" s="59"/>
      <c r="G10" s="59">
        <v>93000</v>
      </c>
    </row>
    <row r="11" spans="2:8" ht="17.25" x14ac:dyDescent="0.25">
      <c r="B11" s="58">
        <v>4</v>
      </c>
      <c r="C11" s="58" t="s">
        <v>131</v>
      </c>
      <c r="D11" s="59">
        <v>1</v>
      </c>
      <c r="E11" s="59">
        <v>93000</v>
      </c>
      <c r="F11" s="59"/>
      <c r="G11" s="59">
        <v>93000</v>
      </c>
    </row>
    <row r="12" spans="2:8" ht="17.25" x14ac:dyDescent="0.25">
      <c r="B12" s="58">
        <v>5</v>
      </c>
      <c r="C12" s="58" t="s">
        <v>88</v>
      </c>
      <c r="D12" s="59">
        <v>1</v>
      </c>
      <c r="E12" s="59">
        <v>93000</v>
      </c>
      <c r="F12" s="59"/>
      <c r="G12" s="59">
        <v>93000</v>
      </c>
    </row>
    <row r="13" spans="2:8" ht="34.5" x14ac:dyDescent="0.25">
      <c r="B13" s="58">
        <v>6</v>
      </c>
      <c r="C13" s="58" t="s">
        <v>132</v>
      </c>
      <c r="D13" s="59">
        <v>1</v>
      </c>
      <c r="E13" s="59">
        <v>91000</v>
      </c>
      <c r="F13" s="59"/>
      <c r="G13" s="59">
        <v>91000</v>
      </c>
    </row>
    <row r="14" spans="2:8" ht="34.5" x14ac:dyDescent="0.25">
      <c r="B14" s="58">
        <v>7</v>
      </c>
      <c r="C14" s="58" t="s">
        <v>133</v>
      </c>
      <c r="D14" s="59">
        <v>1</v>
      </c>
      <c r="E14" s="59">
        <v>93000</v>
      </c>
      <c r="F14" s="59"/>
      <c r="G14" s="59">
        <v>93000</v>
      </c>
    </row>
    <row r="15" spans="2:8" ht="17.25" x14ac:dyDescent="0.25">
      <c r="B15" s="58">
        <v>8</v>
      </c>
      <c r="C15" s="58" t="s">
        <v>28</v>
      </c>
      <c r="D15" s="59">
        <v>1</v>
      </c>
      <c r="E15" s="59">
        <v>98000</v>
      </c>
      <c r="F15" s="59"/>
      <c r="G15" s="59">
        <v>98000</v>
      </c>
    </row>
    <row r="16" spans="2:8" ht="17.25" x14ac:dyDescent="0.25">
      <c r="B16" s="58">
        <v>9</v>
      </c>
      <c r="C16" s="58" t="s">
        <v>134</v>
      </c>
      <c r="D16" s="59">
        <v>1</v>
      </c>
      <c r="E16" s="59">
        <v>93000</v>
      </c>
      <c r="F16" s="59"/>
      <c r="G16" s="59">
        <v>93000</v>
      </c>
    </row>
    <row r="17" spans="2:7" ht="34.5" x14ac:dyDescent="0.25">
      <c r="B17" s="58">
        <v>10</v>
      </c>
      <c r="C17" s="58" t="s">
        <v>135</v>
      </c>
      <c r="D17" s="59">
        <v>1</v>
      </c>
      <c r="E17" s="59">
        <v>93000</v>
      </c>
      <c r="F17" s="59"/>
      <c r="G17" s="59">
        <v>93000</v>
      </c>
    </row>
    <row r="18" spans="2:7" ht="17.25" x14ac:dyDescent="0.25">
      <c r="B18" s="58">
        <v>11</v>
      </c>
      <c r="C18" s="58" t="s">
        <v>87</v>
      </c>
      <c r="D18" s="59">
        <v>1</v>
      </c>
      <c r="E18" s="59">
        <v>91000</v>
      </c>
      <c r="F18" s="59"/>
      <c r="G18" s="59">
        <v>91000</v>
      </c>
    </row>
    <row r="19" spans="2:7" ht="51.75" x14ac:dyDescent="0.25">
      <c r="B19" s="58">
        <v>12</v>
      </c>
      <c r="C19" s="58" t="s">
        <v>136</v>
      </c>
      <c r="D19" s="59">
        <v>1</v>
      </c>
      <c r="E19" s="59">
        <v>93000</v>
      </c>
      <c r="F19" s="59"/>
      <c r="G19" s="59">
        <v>93000</v>
      </c>
    </row>
    <row r="20" spans="2:7" ht="17.25" x14ac:dyDescent="0.25">
      <c r="B20" s="89"/>
      <c r="C20" s="90" t="s">
        <v>77</v>
      </c>
      <c r="D20" s="91">
        <f>SUM(D8:D19)</f>
        <v>12</v>
      </c>
      <c r="E20" s="89"/>
      <c r="F20" s="89"/>
      <c r="G20" s="56">
        <f>SUM(G8:G19)</f>
        <v>1191000</v>
      </c>
    </row>
  </sheetData>
  <mergeCells count="6">
    <mergeCell ref="B2:F2"/>
    <mergeCell ref="B4:B7"/>
    <mergeCell ref="C4:C7"/>
    <mergeCell ref="D4:D7"/>
    <mergeCell ref="E4:E7"/>
    <mergeCell ref="F4:F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2" workbookViewId="0">
      <selection activeCell="D26" sqref="D26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1:8" ht="56.25" customHeight="1" x14ac:dyDescent="0.25">
      <c r="B2" s="171" t="s">
        <v>148</v>
      </c>
      <c r="C2" s="171"/>
      <c r="D2" s="171"/>
      <c r="E2" s="171"/>
      <c r="F2" s="171"/>
      <c r="G2" s="171"/>
      <c r="H2" s="171"/>
    </row>
    <row r="3" spans="1:8" ht="18" thickBot="1" x14ac:dyDescent="0.3">
      <c r="B3" s="6"/>
    </row>
    <row r="4" spans="1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45" t="s">
        <v>51</v>
      </c>
    </row>
    <row r="5" spans="1:8" ht="34.5" x14ac:dyDescent="0.25">
      <c r="A5" t="s">
        <v>41</v>
      </c>
      <c r="B5" s="186"/>
      <c r="C5" s="187"/>
      <c r="D5" s="186"/>
      <c r="E5" s="186"/>
      <c r="F5" s="186"/>
      <c r="G5" s="25" t="s">
        <v>52</v>
      </c>
    </row>
    <row r="6" spans="1:8" x14ac:dyDescent="0.25">
      <c r="B6" s="186"/>
      <c r="C6" s="187"/>
      <c r="D6" s="186"/>
      <c r="E6" s="186"/>
      <c r="F6" s="186"/>
      <c r="G6" s="23"/>
    </row>
    <row r="7" spans="1:8" ht="18" thickBot="1" x14ac:dyDescent="0.3">
      <c r="B7" s="173"/>
      <c r="C7" s="175"/>
      <c r="D7" s="173"/>
      <c r="E7" s="173"/>
      <c r="F7" s="46"/>
      <c r="G7" s="24"/>
    </row>
    <row r="8" spans="1:8" ht="18" thickBot="1" x14ac:dyDescent="0.3">
      <c r="B8" s="48">
        <v>1</v>
      </c>
      <c r="C8" s="10" t="s">
        <v>5</v>
      </c>
      <c r="D8" s="46">
        <v>1</v>
      </c>
      <c r="E8" s="46">
        <v>160000</v>
      </c>
      <c r="F8" s="46">
        <v>0</v>
      </c>
      <c r="G8" s="148">
        <v>160000</v>
      </c>
    </row>
    <row r="9" spans="1:8" ht="35.25" thickBot="1" x14ac:dyDescent="0.3">
      <c r="B9" s="48">
        <v>2</v>
      </c>
      <c r="C9" s="97" t="s">
        <v>143</v>
      </c>
      <c r="D9" s="46">
        <v>1</v>
      </c>
      <c r="E9" s="46">
        <v>120000</v>
      </c>
      <c r="F9" s="46">
        <v>0</v>
      </c>
      <c r="G9" s="148">
        <v>120000</v>
      </c>
    </row>
    <row r="10" spans="1:8" ht="18" thickBot="1" x14ac:dyDescent="0.3">
      <c r="B10" s="48">
        <v>3</v>
      </c>
      <c r="C10" s="10" t="s">
        <v>6</v>
      </c>
      <c r="D10" s="46">
        <v>1</v>
      </c>
      <c r="E10" s="46">
        <v>140000</v>
      </c>
      <c r="F10" s="46">
        <v>0</v>
      </c>
      <c r="G10" s="148">
        <v>140000</v>
      </c>
    </row>
    <row r="11" spans="1:8" ht="18" thickBot="1" x14ac:dyDescent="0.3">
      <c r="B11" s="48">
        <v>4</v>
      </c>
      <c r="C11" s="10" t="s">
        <v>9</v>
      </c>
      <c r="D11" s="46">
        <v>1.1200000000000001</v>
      </c>
      <c r="E11" s="46">
        <v>115600</v>
      </c>
      <c r="F11" s="46">
        <v>0</v>
      </c>
      <c r="G11" s="148">
        <v>125000</v>
      </c>
    </row>
    <row r="12" spans="1:8" ht="18" thickBot="1" x14ac:dyDescent="0.3">
      <c r="B12" s="48">
        <v>5</v>
      </c>
      <c r="C12" s="10" t="s">
        <v>9</v>
      </c>
      <c r="D12" s="46">
        <v>3.36</v>
      </c>
      <c r="E12" s="46">
        <v>107143</v>
      </c>
      <c r="F12" s="46">
        <v>0</v>
      </c>
      <c r="G12" s="148">
        <v>360000</v>
      </c>
    </row>
    <row r="13" spans="1:8" ht="35.25" thickBot="1" x14ac:dyDescent="0.3">
      <c r="B13" s="48">
        <v>6</v>
      </c>
      <c r="C13" s="10" t="s">
        <v>144</v>
      </c>
      <c r="D13" s="46">
        <v>1</v>
      </c>
      <c r="E13" s="46">
        <v>91000</v>
      </c>
      <c r="F13" s="46">
        <v>0</v>
      </c>
      <c r="G13" s="148">
        <v>91000</v>
      </c>
    </row>
    <row r="14" spans="1:8" ht="35.25" thickBot="1" x14ac:dyDescent="0.3">
      <c r="B14" s="48">
        <v>7</v>
      </c>
      <c r="C14" s="10" t="s">
        <v>10</v>
      </c>
      <c r="D14" s="46">
        <v>4</v>
      </c>
      <c r="E14" s="46">
        <v>100000</v>
      </c>
      <c r="F14" s="46">
        <v>0</v>
      </c>
      <c r="G14" s="148">
        <v>400000</v>
      </c>
    </row>
    <row r="15" spans="1:8" ht="35.25" thickBot="1" x14ac:dyDescent="0.3">
      <c r="B15" s="48">
        <v>8</v>
      </c>
      <c r="C15" s="10" t="s">
        <v>174</v>
      </c>
      <c r="D15" s="46">
        <v>1</v>
      </c>
      <c r="E15" s="46">
        <v>93000</v>
      </c>
      <c r="F15" s="46">
        <v>0</v>
      </c>
      <c r="G15" s="148">
        <v>93000</v>
      </c>
    </row>
    <row r="16" spans="1:8" ht="18" thickBot="1" x14ac:dyDescent="0.3">
      <c r="B16" s="48">
        <v>9</v>
      </c>
      <c r="C16" s="10" t="s">
        <v>145</v>
      </c>
      <c r="D16" s="46">
        <v>1</v>
      </c>
      <c r="E16" s="46">
        <v>91000</v>
      </c>
      <c r="F16" s="46">
        <v>0</v>
      </c>
      <c r="G16" s="148">
        <v>91000</v>
      </c>
    </row>
    <row r="17" spans="2:7" ht="18" thickBot="1" x14ac:dyDescent="0.3">
      <c r="B17" s="48">
        <v>10</v>
      </c>
      <c r="C17" s="10" t="s">
        <v>13</v>
      </c>
      <c r="D17" s="46">
        <v>1</v>
      </c>
      <c r="E17" s="46">
        <v>115000</v>
      </c>
      <c r="F17" s="46">
        <v>0</v>
      </c>
      <c r="G17" s="148">
        <v>115000</v>
      </c>
    </row>
    <row r="18" spans="2:7" ht="18" thickBot="1" x14ac:dyDescent="0.3">
      <c r="B18" s="48">
        <v>11</v>
      </c>
      <c r="C18" s="10" t="s">
        <v>146</v>
      </c>
      <c r="D18" s="46">
        <v>1</v>
      </c>
      <c r="E18" s="46">
        <v>110000</v>
      </c>
      <c r="F18" s="46">
        <v>0</v>
      </c>
      <c r="G18" s="148">
        <v>110000</v>
      </c>
    </row>
    <row r="19" spans="2:7" ht="18" thickBot="1" x14ac:dyDescent="0.3">
      <c r="B19" s="48">
        <v>12</v>
      </c>
      <c r="C19" s="10" t="s">
        <v>11</v>
      </c>
      <c r="D19" s="46">
        <v>1</v>
      </c>
      <c r="E19" s="46">
        <v>110000</v>
      </c>
      <c r="F19" s="46">
        <v>0</v>
      </c>
      <c r="G19" s="148">
        <v>110000</v>
      </c>
    </row>
    <row r="20" spans="2:7" ht="18" thickBot="1" x14ac:dyDescent="0.3">
      <c r="B20" s="48">
        <v>13</v>
      </c>
      <c r="C20" s="10" t="s">
        <v>12</v>
      </c>
      <c r="D20" s="46">
        <v>1</v>
      </c>
      <c r="E20" s="46">
        <v>93000</v>
      </c>
      <c r="F20" s="46">
        <v>0</v>
      </c>
      <c r="G20" s="148">
        <v>93000</v>
      </c>
    </row>
    <row r="21" spans="2:7" ht="18" thickBot="1" x14ac:dyDescent="0.3">
      <c r="B21" s="48">
        <v>14</v>
      </c>
      <c r="C21" s="10" t="s">
        <v>96</v>
      </c>
      <c r="D21" s="46">
        <v>1</v>
      </c>
      <c r="E21" s="46">
        <v>91000</v>
      </c>
      <c r="F21" s="46">
        <v>0</v>
      </c>
      <c r="G21" s="148">
        <v>91000</v>
      </c>
    </row>
    <row r="22" spans="2:7" ht="18" thickBot="1" x14ac:dyDescent="0.3">
      <c r="B22" s="48">
        <v>15</v>
      </c>
      <c r="C22" s="10" t="s">
        <v>134</v>
      </c>
      <c r="D22" s="46">
        <v>1</v>
      </c>
      <c r="E22" s="46">
        <v>91000</v>
      </c>
      <c r="F22" s="46">
        <v>0</v>
      </c>
      <c r="G22" s="148">
        <v>91000</v>
      </c>
    </row>
    <row r="23" spans="2:7" ht="18" thickBot="1" x14ac:dyDescent="0.3">
      <c r="B23" s="48">
        <v>16</v>
      </c>
      <c r="C23" s="10" t="s">
        <v>7</v>
      </c>
      <c r="D23" s="46">
        <v>1</v>
      </c>
      <c r="E23" s="46">
        <v>91000</v>
      </c>
      <c r="F23" s="46">
        <v>0</v>
      </c>
      <c r="G23" s="148">
        <v>91000</v>
      </c>
    </row>
    <row r="24" spans="2:7" ht="18" thickBot="1" x14ac:dyDescent="0.3">
      <c r="B24" s="48">
        <v>17</v>
      </c>
      <c r="C24" s="10" t="s">
        <v>147</v>
      </c>
      <c r="D24" s="46">
        <v>1</v>
      </c>
      <c r="E24" s="25">
        <v>91000</v>
      </c>
      <c r="F24" s="25">
        <v>0</v>
      </c>
      <c r="G24" s="25">
        <v>91000</v>
      </c>
    </row>
    <row r="25" spans="2:7" ht="18" thickBot="1" x14ac:dyDescent="0.3">
      <c r="B25" s="98"/>
      <c r="C25" s="99" t="s">
        <v>77</v>
      </c>
      <c r="D25" s="145">
        <f>SUM(D8:D24)</f>
        <v>22.48</v>
      </c>
      <c r="E25" s="89"/>
      <c r="F25" s="89"/>
      <c r="G25" s="56">
        <f>SUM(G8:G24)</f>
        <v>2372000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opLeftCell="A10" zoomScale="120" zoomScaleNormal="120" workbookViewId="0">
      <selection activeCell="M27" sqref="M27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2:8" ht="54.75" customHeight="1" x14ac:dyDescent="0.25">
      <c r="B2" s="171" t="s">
        <v>160</v>
      </c>
      <c r="C2" s="171"/>
      <c r="D2" s="171"/>
      <c r="E2" s="171"/>
      <c r="F2" s="171"/>
      <c r="G2" s="171"/>
      <c r="H2" s="171"/>
    </row>
    <row r="3" spans="2:8" ht="18" thickBot="1" x14ac:dyDescent="0.3">
      <c r="B3" s="6"/>
    </row>
    <row r="4" spans="2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45" t="s">
        <v>51</v>
      </c>
    </row>
    <row r="5" spans="2:8" ht="34.5" x14ac:dyDescent="0.25">
      <c r="B5" s="186"/>
      <c r="C5" s="187"/>
      <c r="D5" s="186"/>
      <c r="E5" s="186"/>
      <c r="F5" s="186"/>
      <c r="G5" s="25" t="s">
        <v>52</v>
      </c>
    </row>
    <row r="6" spans="2:8" x14ac:dyDescent="0.25">
      <c r="B6" s="186"/>
      <c r="C6" s="187"/>
      <c r="D6" s="186"/>
      <c r="E6" s="186"/>
      <c r="F6" s="186"/>
      <c r="G6" s="23"/>
    </row>
    <row r="7" spans="2:8" ht="18" thickBot="1" x14ac:dyDescent="0.3">
      <c r="B7" s="173"/>
      <c r="C7" s="175"/>
      <c r="D7" s="173"/>
      <c r="E7" s="173"/>
      <c r="F7" s="46"/>
      <c r="G7" s="24"/>
    </row>
    <row r="8" spans="2:8" ht="18" thickBot="1" x14ac:dyDescent="0.3">
      <c r="B8" s="48">
        <v>1</v>
      </c>
      <c r="C8" s="10" t="s">
        <v>5</v>
      </c>
      <c r="D8" s="46">
        <v>1</v>
      </c>
      <c r="E8" s="46">
        <v>150000</v>
      </c>
      <c r="F8" s="46"/>
      <c r="G8" s="46">
        <v>150000</v>
      </c>
    </row>
    <row r="9" spans="2:8" ht="35.25" thickBot="1" x14ac:dyDescent="0.3">
      <c r="B9" s="48">
        <v>2</v>
      </c>
      <c r="C9" s="10" t="s">
        <v>149</v>
      </c>
      <c r="D9" s="46">
        <v>1</v>
      </c>
      <c r="E9" s="46">
        <v>93000</v>
      </c>
      <c r="F9" s="46"/>
      <c r="G9" s="46">
        <v>93000</v>
      </c>
    </row>
    <row r="10" spans="2:8" ht="35.25" thickBot="1" x14ac:dyDescent="0.3">
      <c r="B10" s="48">
        <v>3</v>
      </c>
      <c r="C10" s="10" t="s">
        <v>150</v>
      </c>
      <c r="D10" s="46">
        <v>1</v>
      </c>
      <c r="E10" s="46">
        <v>93000</v>
      </c>
      <c r="F10" s="46"/>
      <c r="G10" s="46">
        <v>93000</v>
      </c>
    </row>
    <row r="11" spans="2:8" ht="18" thickBot="1" x14ac:dyDescent="0.3">
      <c r="B11" s="48">
        <v>4</v>
      </c>
      <c r="C11" s="10" t="s">
        <v>55</v>
      </c>
      <c r="D11" s="46">
        <v>1</v>
      </c>
      <c r="E11" s="46">
        <v>100000</v>
      </c>
      <c r="F11" s="46"/>
      <c r="G11" s="46">
        <v>100000</v>
      </c>
    </row>
    <row r="12" spans="2:8" ht="18" thickBot="1" x14ac:dyDescent="0.3">
      <c r="B12" s="48">
        <v>5</v>
      </c>
      <c r="C12" s="10" t="s">
        <v>151</v>
      </c>
      <c r="D12" s="46">
        <v>1</v>
      </c>
      <c r="E12" s="46">
        <v>93000</v>
      </c>
      <c r="F12" s="46"/>
      <c r="G12" s="46">
        <v>93000</v>
      </c>
    </row>
    <row r="13" spans="2:8" ht="18" thickBot="1" x14ac:dyDescent="0.3">
      <c r="B13" s="48">
        <v>6</v>
      </c>
      <c r="C13" s="10" t="s">
        <v>9</v>
      </c>
      <c r="D13" s="46">
        <v>6</v>
      </c>
      <c r="E13" s="46">
        <v>100000</v>
      </c>
      <c r="F13" s="46"/>
      <c r="G13" s="46">
        <v>600000</v>
      </c>
    </row>
    <row r="14" spans="2:8" ht="18" thickBot="1" x14ac:dyDescent="0.3">
      <c r="B14" s="48">
        <v>7</v>
      </c>
      <c r="C14" s="10" t="s">
        <v>13</v>
      </c>
      <c r="D14" s="46">
        <v>1</v>
      </c>
      <c r="E14" s="46">
        <v>93000</v>
      </c>
      <c r="F14" s="46"/>
      <c r="G14" s="46">
        <v>93000</v>
      </c>
    </row>
    <row r="15" spans="2:8" ht="18" thickBot="1" x14ac:dyDescent="0.3">
      <c r="B15" s="48">
        <v>8</v>
      </c>
      <c r="C15" s="10" t="s">
        <v>7</v>
      </c>
      <c r="D15" s="46">
        <v>1</v>
      </c>
      <c r="E15" s="46">
        <v>93000</v>
      </c>
      <c r="F15" s="46"/>
      <c r="G15" s="46">
        <v>93000</v>
      </c>
    </row>
    <row r="16" spans="2:8" ht="18" thickBot="1" x14ac:dyDescent="0.3">
      <c r="B16" s="48">
        <v>9</v>
      </c>
      <c r="C16" s="10" t="s">
        <v>11</v>
      </c>
      <c r="D16" s="46">
        <v>2</v>
      </c>
      <c r="E16" s="46">
        <v>96000</v>
      </c>
      <c r="F16" s="46"/>
      <c r="G16" s="46">
        <v>192000</v>
      </c>
    </row>
    <row r="17" spans="2:7" ht="18" thickBot="1" x14ac:dyDescent="0.3">
      <c r="B17" s="48">
        <v>10</v>
      </c>
      <c r="C17" s="10" t="s">
        <v>12</v>
      </c>
      <c r="D17" s="46">
        <v>2</v>
      </c>
      <c r="E17" s="46">
        <v>93000</v>
      </c>
      <c r="F17" s="46"/>
      <c r="G17" s="46">
        <v>186000</v>
      </c>
    </row>
    <row r="18" spans="2:7" ht="35.25" thickBot="1" x14ac:dyDescent="0.3">
      <c r="B18" s="48">
        <v>11</v>
      </c>
      <c r="C18" s="10" t="s">
        <v>152</v>
      </c>
      <c r="D18" s="46">
        <v>1</v>
      </c>
      <c r="E18" s="46">
        <v>100000</v>
      </c>
      <c r="F18" s="46"/>
      <c r="G18" s="46">
        <v>100000</v>
      </c>
    </row>
    <row r="19" spans="2:7" ht="35.25" thickBot="1" x14ac:dyDescent="0.3">
      <c r="B19" s="48">
        <v>12</v>
      </c>
      <c r="C19" s="10" t="s">
        <v>10</v>
      </c>
      <c r="D19" s="46">
        <v>6</v>
      </c>
      <c r="E19" s="46">
        <v>93000</v>
      </c>
      <c r="F19" s="46"/>
      <c r="G19" s="46">
        <v>558000</v>
      </c>
    </row>
    <row r="20" spans="2:7" ht="35.25" thickBot="1" x14ac:dyDescent="0.3">
      <c r="B20" s="48">
        <v>13</v>
      </c>
      <c r="C20" s="10" t="s">
        <v>153</v>
      </c>
      <c r="D20" s="46">
        <v>1</v>
      </c>
      <c r="E20" s="46">
        <v>100000</v>
      </c>
      <c r="F20" s="46"/>
      <c r="G20" s="46">
        <v>100000</v>
      </c>
    </row>
    <row r="21" spans="2:7" ht="18" thickBot="1" x14ac:dyDescent="0.3">
      <c r="B21" s="48">
        <v>14</v>
      </c>
      <c r="C21" s="10" t="s">
        <v>59</v>
      </c>
      <c r="D21" s="46">
        <v>2</v>
      </c>
      <c r="E21" s="46">
        <v>93000</v>
      </c>
      <c r="F21" s="46"/>
      <c r="G21" s="46">
        <v>186000</v>
      </c>
    </row>
    <row r="22" spans="2:7" ht="18" thickBot="1" x14ac:dyDescent="0.3">
      <c r="B22" s="48">
        <v>15</v>
      </c>
      <c r="C22" s="10" t="s">
        <v>25</v>
      </c>
      <c r="D22" s="46">
        <v>1</v>
      </c>
      <c r="E22" s="46">
        <v>93000</v>
      </c>
      <c r="F22" s="46"/>
      <c r="G22" s="46">
        <v>93000</v>
      </c>
    </row>
    <row r="23" spans="2:7" ht="18" thickBot="1" x14ac:dyDescent="0.3">
      <c r="B23" s="48">
        <v>16</v>
      </c>
      <c r="C23" s="10" t="s">
        <v>27</v>
      </c>
      <c r="D23" s="46">
        <v>1</v>
      </c>
      <c r="E23" s="46">
        <v>93000</v>
      </c>
      <c r="F23" s="46"/>
      <c r="G23" s="46">
        <v>93000</v>
      </c>
    </row>
    <row r="24" spans="2:7" ht="18" thickBot="1" x14ac:dyDescent="0.3">
      <c r="B24" s="48">
        <v>17</v>
      </c>
      <c r="C24" s="10" t="s">
        <v>154</v>
      </c>
      <c r="D24" s="46" t="s">
        <v>74</v>
      </c>
      <c r="E24" s="46">
        <v>93000</v>
      </c>
      <c r="F24" s="46"/>
      <c r="G24" s="46">
        <v>46500</v>
      </c>
    </row>
    <row r="25" spans="2:7" ht="18" thickBot="1" x14ac:dyDescent="0.3">
      <c r="B25" s="48">
        <v>18</v>
      </c>
      <c r="C25" s="10" t="s">
        <v>155</v>
      </c>
      <c r="D25" s="46">
        <v>1</v>
      </c>
      <c r="E25" s="46">
        <v>93000</v>
      </c>
      <c r="F25" s="46"/>
      <c r="G25" s="46">
        <v>93000</v>
      </c>
    </row>
    <row r="26" spans="2:7" ht="18" thickBot="1" x14ac:dyDescent="0.3">
      <c r="B26" s="48">
        <v>19</v>
      </c>
      <c r="C26" s="10" t="s">
        <v>156</v>
      </c>
      <c r="D26" s="46" t="s">
        <v>157</v>
      </c>
      <c r="E26" s="46">
        <v>93000</v>
      </c>
      <c r="F26" s="46"/>
      <c r="G26" s="46">
        <v>65100</v>
      </c>
    </row>
    <row r="27" spans="2:7" ht="18" thickBot="1" x14ac:dyDescent="0.3">
      <c r="B27" s="48">
        <v>20</v>
      </c>
      <c r="C27" s="10" t="s">
        <v>134</v>
      </c>
      <c r="D27" s="46">
        <v>1</v>
      </c>
      <c r="E27" s="46">
        <v>90000</v>
      </c>
      <c r="F27" s="46"/>
      <c r="G27" s="46">
        <v>90000</v>
      </c>
    </row>
    <row r="28" spans="2:7" ht="35.25" thickBot="1" x14ac:dyDescent="0.3">
      <c r="B28" s="48">
        <v>21</v>
      </c>
      <c r="C28" s="10" t="s">
        <v>158</v>
      </c>
      <c r="D28" s="46">
        <v>1</v>
      </c>
      <c r="E28" s="46">
        <v>93000</v>
      </c>
      <c r="F28" s="46"/>
      <c r="G28" s="46">
        <v>93000</v>
      </c>
    </row>
    <row r="29" spans="2:7" ht="18" thickBot="1" x14ac:dyDescent="0.3">
      <c r="B29" s="48">
        <v>22</v>
      </c>
      <c r="C29" s="10" t="s">
        <v>62</v>
      </c>
      <c r="D29" s="46">
        <v>1</v>
      </c>
      <c r="E29" s="46">
        <v>100000</v>
      </c>
      <c r="F29" s="46"/>
      <c r="G29" s="46">
        <v>100000</v>
      </c>
    </row>
    <row r="30" spans="2:7" ht="18" thickBot="1" x14ac:dyDescent="0.3">
      <c r="B30" s="48"/>
      <c r="C30" s="10" t="s">
        <v>77</v>
      </c>
      <c r="D30" s="46" t="s">
        <v>159</v>
      </c>
      <c r="E30" s="46"/>
      <c r="F30" s="46"/>
      <c r="G30" s="46">
        <f>SUM(G8:G29)</f>
        <v>3310600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D15" sqref="D15"/>
    </sheetView>
  </sheetViews>
  <sheetFormatPr defaultRowHeight="15" x14ac:dyDescent="0.25"/>
  <cols>
    <col min="1" max="1" width="5.140625" customWidth="1"/>
    <col min="2" max="2" width="7.28515625" style="4" customWidth="1"/>
    <col min="3" max="3" width="28.28515625" customWidth="1"/>
    <col min="5" max="5" width="11.5703125" customWidth="1"/>
    <col min="7" max="7" width="17.5703125" customWidth="1"/>
  </cols>
  <sheetData>
    <row r="2" spans="1:8" ht="72.75" customHeight="1" x14ac:dyDescent="0.25">
      <c r="B2" s="171" t="s">
        <v>161</v>
      </c>
      <c r="C2" s="171"/>
      <c r="D2" s="171"/>
      <c r="E2" s="171"/>
      <c r="F2" s="171"/>
      <c r="G2" s="171"/>
      <c r="H2" s="171"/>
    </row>
    <row r="3" spans="1:8" ht="18" thickBot="1" x14ac:dyDescent="0.3">
      <c r="B3" s="13"/>
    </row>
    <row r="4" spans="1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45" t="s">
        <v>51</v>
      </c>
    </row>
    <row r="5" spans="1:8" ht="34.5" x14ac:dyDescent="0.25">
      <c r="A5" t="s">
        <v>41</v>
      </c>
      <c r="B5" s="186"/>
      <c r="C5" s="187"/>
      <c r="D5" s="186"/>
      <c r="E5" s="186"/>
      <c r="F5" s="186"/>
      <c r="G5" s="25" t="s">
        <v>52</v>
      </c>
    </row>
    <row r="6" spans="1:8" ht="24.75" customHeight="1" x14ac:dyDescent="0.25">
      <c r="B6" s="186"/>
      <c r="C6" s="187"/>
      <c r="D6" s="186"/>
      <c r="E6" s="186"/>
      <c r="F6" s="186"/>
      <c r="G6" s="23"/>
    </row>
    <row r="7" spans="1:8" ht="18" thickBot="1" x14ac:dyDescent="0.3">
      <c r="B7" s="173"/>
      <c r="C7" s="175"/>
      <c r="D7" s="173"/>
      <c r="E7" s="173"/>
      <c r="F7" s="46"/>
      <c r="G7" s="24"/>
    </row>
    <row r="8" spans="1:8" ht="18" thickBot="1" x14ac:dyDescent="0.3">
      <c r="B8" s="47">
        <v>1</v>
      </c>
      <c r="C8" s="10" t="s">
        <v>5</v>
      </c>
      <c r="D8" s="46">
        <v>1</v>
      </c>
      <c r="E8" s="46">
        <v>150000</v>
      </c>
      <c r="F8" s="46">
        <v>0</v>
      </c>
      <c r="G8" s="46">
        <v>150000</v>
      </c>
    </row>
    <row r="9" spans="1:8" ht="18" thickBot="1" x14ac:dyDescent="0.3">
      <c r="B9" s="47">
        <v>2</v>
      </c>
      <c r="C9" s="10" t="s">
        <v>6</v>
      </c>
      <c r="D9" s="46">
        <v>1</v>
      </c>
      <c r="E9" s="46">
        <v>100000</v>
      </c>
      <c r="F9" s="46">
        <v>0</v>
      </c>
      <c r="G9" s="46">
        <v>100000</v>
      </c>
    </row>
    <row r="10" spans="1:8" ht="18" thickBot="1" x14ac:dyDescent="0.3">
      <c r="B10" s="146">
        <v>3</v>
      </c>
      <c r="C10" s="10" t="s">
        <v>162</v>
      </c>
      <c r="D10" s="46">
        <v>1</v>
      </c>
      <c r="E10" s="46">
        <v>93000</v>
      </c>
      <c r="F10" s="46">
        <v>0</v>
      </c>
      <c r="G10" s="46">
        <v>93000</v>
      </c>
    </row>
    <row r="11" spans="1:8" ht="18" thickBot="1" x14ac:dyDescent="0.3">
      <c r="B11" s="146">
        <v>4</v>
      </c>
      <c r="C11" s="10" t="s">
        <v>163</v>
      </c>
      <c r="D11" s="46">
        <v>1</v>
      </c>
      <c r="E11" s="46">
        <v>93000</v>
      </c>
      <c r="F11" s="46">
        <v>0</v>
      </c>
      <c r="G11" s="46">
        <v>93000</v>
      </c>
    </row>
    <row r="12" spans="1:8" ht="18" thickBot="1" x14ac:dyDescent="0.3">
      <c r="B12" s="146">
        <v>5</v>
      </c>
      <c r="C12" s="10" t="s">
        <v>181</v>
      </c>
      <c r="D12" s="147">
        <v>1</v>
      </c>
      <c r="E12" s="147">
        <v>93000</v>
      </c>
      <c r="F12" s="147"/>
      <c r="G12" s="147">
        <v>93000</v>
      </c>
    </row>
    <row r="13" spans="1:8" ht="18" thickBot="1" x14ac:dyDescent="0.3">
      <c r="B13" s="146">
        <v>6</v>
      </c>
      <c r="C13" s="10" t="s">
        <v>182</v>
      </c>
      <c r="D13" s="147">
        <v>1</v>
      </c>
      <c r="E13" s="147">
        <v>93000</v>
      </c>
      <c r="F13" s="147"/>
      <c r="G13" s="147">
        <v>93000</v>
      </c>
    </row>
    <row r="14" spans="1:8" ht="18" thickBot="1" x14ac:dyDescent="0.3">
      <c r="B14" s="146">
        <v>7</v>
      </c>
      <c r="C14" s="10" t="s">
        <v>13</v>
      </c>
      <c r="D14" s="46">
        <v>1</v>
      </c>
      <c r="E14" s="46">
        <v>93000</v>
      </c>
      <c r="F14" s="46">
        <v>0</v>
      </c>
      <c r="G14" s="46">
        <v>93000</v>
      </c>
    </row>
    <row r="15" spans="1:8" ht="18" thickBot="1" x14ac:dyDescent="0.3">
      <c r="B15" s="146">
        <v>8</v>
      </c>
      <c r="C15" s="10" t="s">
        <v>33</v>
      </c>
      <c r="D15" s="46">
        <v>2</v>
      </c>
      <c r="E15" s="46">
        <v>93000</v>
      </c>
      <c r="F15" s="46">
        <v>0</v>
      </c>
      <c r="G15" s="46">
        <v>186000</v>
      </c>
    </row>
    <row r="16" spans="1:8" ht="18" thickBot="1" x14ac:dyDescent="0.3">
      <c r="B16" s="146">
        <v>9</v>
      </c>
      <c r="C16" s="10" t="s">
        <v>164</v>
      </c>
      <c r="D16" s="46">
        <v>1</v>
      </c>
      <c r="E16" s="46">
        <v>90000</v>
      </c>
      <c r="F16" s="46">
        <v>0</v>
      </c>
      <c r="G16" s="46">
        <v>90000</v>
      </c>
    </row>
    <row r="17" spans="2:7" ht="18" thickBot="1" x14ac:dyDescent="0.3">
      <c r="B17" s="146">
        <v>10</v>
      </c>
      <c r="C17" s="10" t="s">
        <v>28</v>
      </c>
      <c r="D17" s="46">
        <v>1</v>
      </c>
      <c r="E17" s="46">
        <v>90000</v>
      </c>
      <c r="F17" s="46">
        <v>0</v>
      </c>
      <c r="G17" s="46">
        <v>90000</v>
      </c>
    </row>
    <row r="18" spans="2:7" ht="17.25" x14ac:dyDescent="0.25">
      <c r="B18" s="54"/>
      <c r="C18" s="90" t="s">
        <v>77</v>
      </c>
      <c r="D18" s="91">
        <f>SUM(D8:D17)</f>
        <v>11</v>
      </c>
      <c r="E18" s="57"/>
      <c r="F18" s="57"/>
      <c r="G18" s="57">
        <f>SUM(G8:G17)</f>
        <v>1081000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G24" sqref="G24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4" max="4" width="10.42578125" bestFit="1" customWidth="1"/>
    <col min="5" max="5" width="11.5703125" customWidth="1"/>
    <col min="7" max="7" width="17.5703125" customWidth="1"/>
  </cols>
  <sheetData>
    <row r="2" spans="1:8" ht="55.5" customHeight="1" x14ac:dyDescent="0.25">
      <c r="B2" s="171" t="s">
        <v>167</v>
      </c>
      <c r="C2" s="171"/>
      <c r="D2" s="171"/>
      <c r="E2" s="171"/>
      <c r="F2" s="171"/>
      <c r="G2" s="171"/>
      <c r="H2" s="171"/>
    </row>
    <row r="3" spans="1:8" ht="18" thickBot="1" x14ac:dyDescent="0.3">
      <c r="B3" s="6"/>
    </row>
    <row r="4" spans="1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45" t="s">
        <v>51</v>
      </c>
    </row>
    <row r="5" spans="1:8" ht="34.5" x14ac:dyDescent="0.25">
      <c r="A5" t="s">
        <v>41</v>
      </c>
      <c r="B5" s="186"/>
      <c r="C5" s="187"/>
      <c r="D5" s="186"/>
      <c r="E5" s="186"/>
      <c r="F5" s="186"/>
      <c r="G5" s="25" t="s">
        <v>52</v>
      </c>
    </row>
    <row r="6" spans="1:8" x14ac:dyDescent="0.25">
      <c r="B6" s="186"/>
      <c r="C6" s="187"/>
      <c r="D6" s="186"/>
      <c r="E6" s="186"/>
      <c r="F6" s="186"/>
      <c r="G6" s="23"/>
    </row>
    <row r="7" spans="1:8" ht="18" thickBot="1" x14ac:dyDescent="0.3">
      <c r="B7" s="173"/>
      <c r="C7" s="175"/>
      <c r="D7" s="173"/>
      <c r="E7" s="173"/>
      <c r="F7" s="46"/>
      <c r="G7" s="24"/>
    </row>
    <row r="8" spans="1:8" ht="18" thickBot="1" x14ac:dyDescent="0.3">
      <c r="B8" s="48">
        <v>1</v>
      </c>
      <c r="C8" s="10" t="s">
        <v>5</v>
      </c>
      <c r="D8" s="46">
        <v>1</v>
      </c>
      <c r="E8" s="46">
        <v>150000</v>
      </c>
      <c r="F8" s="46">
        <v>0</v>
      </c>
      <c r="G8" s="46">
        <v>150000</v>
      </c>
    </row>
    <row r="9" spans="1:8" ht="18" thickBot="1" x14ac:dyDescent="0.3">
      <c r="B9" s="48">
        <v>2</v>
      </c>
      <c r="C9" s="10" t="s">
        <v>6</v>
      </c>
      <c r="D9" s="46">
        <v>1</v>
      </c>
      <c r="E9" s="46">
        <v>100000</v>
      </c>
      <c r="F9" s="46">
        <v>0</v>
      </c>
      <c r="G9" s="46">
        <v>100000</v>
      </c>
    </row>
    <row r="10" spans="1:8" ht="18" thickBot="1" x14ac:dyDescent="0.3">
      <c r="B10" s="48">
        <v>3</v>
      </c>
      <c r="C10" s="10" t="s">
        <v>25</v>
      </c>
      <c r="D10" s="46">
        <v>1</v>
      </c>
      <c r="E10" s="46">
        <v>93000</v>
      </c>
      <c r="F10" s="46">
        <v>0</v>
      </c>
      <c r="G10" s="46">
        <v>93000</v>
      </c>
    </row>
    <row r="11" spans="1:8" ht="18" thickBot="1" x14ac:dyDescent="0.3">
      <c r="B11" s="48">
        <v>4</v>
      </c>
      <c r="C11" s="10" t="s">
        <v>26</v>
      </c>
      <c r="D11" s="96" t="s">
        <v>165</v>
      </c>
      <c r="E11" s="46">
        <v>93000</v>
      </c>
      <c r="F11" s="46">
        <v>0</v>
      </c>
      <c r="G11" s="46">
        <v>864900</v>
      </c>
    </row>
    <row r="12" spans="1:8" ht="18" thickBot="1" x14ac:dyDescent="0.3">
      <c r="B12" s="48">
        <v>5</v>
      </c>
      <c r="C12" s="10" t="s">
        <v>13</v>
      </c>
      <c r="D12" s="46">
        <v>1</v>
      </c>
      <c r="E12" s="46">
        <v>93000</v>
      </c>
      <c r="F12" s="46">
        <v>0</v>
      </c>
      <c r="G12" s="46">
        <v>93000</v>
      </c>
    </row>
    <row r="13" spans="1:8" ht="18" thickBot="1" x14ac:dyDescent="0.3">
      <c r="B13" s="48">
        <v>6</v>
      </c>
      <c r="C13" s="10" t="s">
        <v>27</v>
      </c>
      <c r="D13" s="46">
        <v>1</v>
      </c>
      <c r="E13" s="46">
        <v>93000</v>
      </c>
      <c r="F13" s="46">
        <v>0</v>
      </c>
      <c r="G13" s="46">
        <v>93000</v>
      </c>
    </row>
    <row r="14" spans="1:8" ht="18" thickBot="1" x14ac:dyDescent="0.3">
      <c r="B14" s="48">
        <v>7</v>
      </c>
      <c r="C14" s="10" t="s">
        <v>28</v>
      </c>
      <c r="D14" s="46">
        <v>1</v>
      </c>
      <c r="E14" s="46">
        <v>90000</v>
      </c>
      <c r="F14" s="46">
        <v>0</v>
      </c>
      <c r="G14" s="46">
        <v>90000</v>
      </c>
    </row>
    <row r="15" spans="1:8" ht="17.25" x14ac:dyDescent="0.25">
      <c r="B15" s="89"/>
      <c r="C15" s="90" t="s">
        <v>77</v>
      </c>
      <c r="D15" s="100" t="s">
        <v>166</v>
      </c>
      <c r="E15" s="101"/>
      <c r="F15" s="101"/>
      <c r="G15" s="101">
        <f>SUM(G8:G14)</f>
        <v>1483900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K16" sqref="K16"/>
    </sheetView>
  </sheetViews>
  <sheetFormatPr defaultRowHeight="15" x14ac:dyDescent="0.25"/>
  <cols>
    <col min="2" max="2" width="3.7109375" customWidth="1"/>
    <col min="3" max="3" width="20.5703125" customWidth="1"/>
    <col min="5" max="5" width="15.140625" customWidth="1"/>
    <col min="7" max="7" width="13.7109375" customWidth="1"/>
  </cols>
  <sheetData>
    <row r="2" spans="2:8" ht="74.25" customHeight="1" x14ac:dyDescent="0.25">
      <c r="B2" s="171" t="s">
        <v>139</v>
      </c>
      <c r="C2" s="171"/>
      <c r="D2" s="171"/>
      <c r="E2" s="171"/>
      <c r="F2" s="171"/>
      <c r="G2" s="14"/>
      <c r="H2" s="14"/>
    </row>
    <row r="3" spans="2:8" ht="18" thickBot="1" x14ac:dyDescent="0.3">
      <c r="B3" s="6"/>
    </row>
    <row r="4" spans="2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45" t="s">
        <v>51</v>
      </c>
    </row>
    <row r="5" spans="2:8" ht="69.75" customHeight="1" x14ac:dyDescent="0.25">
      <c r="B5" s="186"/>
      <c r="C5" s="187"/>
      <c r="D5" s="186"/>
      <c r="E5" s="186"/>
      <c r="F5" s="186"/>
      <c r="G5" s="25" t="s">
        <v>52</v>
      </c>
    </row>
    <row r="6" spans="2:8" ht="6" customHeight="1" thickBot="1" x14ac:dyDescent="0.3">
      <c r="B6" s="186"/>
      <c r="C6" s="187"/>
      <c r="D6" s="186"/>
      <c r="E6" s="186"/>
      <c r="F6" s="186"/>
      <c r="G6" s="23"/>
    </row>
    <row r="7" spans="2:8" ht="18" hidden="1" thickBot="1" x14ac:dyDescent="0.3">
      <c r="B7" s="186"/>
      <c r="C7" s="187"/>
      <c r="D7" s="186"/>
      <c r="E7" s="186"/>
      <c r="F7" s="25"/>
      <c r="G7" s="23"/>
    </row>
    <row r="8" spans="2:8" ht="17.25" x14ac:dyDescent="0.25">
      <c r="B8" s="94">
        <v>1</v>
      </c>
      <c r="C8" s="95" t="s">
        <v>5</v>
      </c>
      <c r="D8" s="50">
        <v>1</v>
      </c>
      <c r="E8" s="50">
        <v>110000</v>
      </c>
      <c r="F8" s="50">
        <v>0</v>
      </c>
      <c r="G8" s="166">
        <v>110000</v>
      </c>
    </row>
    <row r="9" spans="2:8" ht="18" thickBot="1" x14ac:dyDescent="0.3">
      <c r="B9" s="48">
        <v>2</v>
      </c>
      <c r="C9" s="10" t="s">
        <v>9</v>
      </c>
      <c r="D9" s="46" t="s">
        <v>74</v>
      </c>
      <c r="E9" s="46">
        <v>100000</v>
      </c>
      <c r="F9" s="46">
        <v>0</v>
      </c>
      <c r="G9" s="167">
        <v>50000</v>
      </c>
    </row>
    <row r="10" spans="2:8" ht="18" thickBot="1" x14ac:dyDescent="0.3">
      <c r="B10" s="48">
        <v>3</v>
      </c>
      <c r="C10" s="10" t="s">
        <v>9</v>
      </c>
      <c r="D10" s="46" t="s">
        <v>74</v>
      </c>
      <c r="E10" s="46">
        <v>100000</v>
      </c>
      <c r="F10" s="46">
        <v>0</v>
      </c>
      <c r="G10" s="167">
        <v>50000</v>
      </c>
    </row>
    <row r="11" spans="2:8" ht="18" thickBot="1" x14ac:dyDescent="0.3">
      <c r="B11" s="48">
        <v>4</v>
      </c>
      <c r="C11" s="10" t="s">
        <v>9</v>
      </c>
      <c r="D11" s="46">
        <v>1</v>
      </c>
      <c r="E11" s="46">
        <v>100000</v>
      </c>
      <c r="F11" s="46">
        <v>0</v>
      </c>
      <c r="G11" s="167">
        <v>100000</v>
      </c>
    </row>
    <row r="12" spans="2:8" ht="18" thickBot="1" x14ac:dyDescent="0.3">
      <c r="B12" s="48">
        <v>5</v>
      </c>
      <c r="C12" s="10" t="s">
        <v>6</v>
      </c>
      <c r="D12" s="46" t="s">
        <v>74</v>
      </c>
      <c r="E12" s="46">
        <v>106000</v>
      </c>
      <c r="F12" s="46">
        <v>0</v>
      </c>
      <c r="G12" s="167">
        <v>53000</v>
      </c>
    </row>
    <row r="13" spans="2:8" ht="18" thickBot="1" x14ac:dyDescent="0.3">
      <c r="B13" s="48">
        <v>6</v>
      </c>
      <c r="C13" s="10" t="s">
        <v>137</v>
      </c>
      <c r="D13" s="46" t="s">
        <v>74</v>
      </c>
      <c r="E13" s="46">
        <v>92618</v>
      </c>
      <c r="F13" s="46">
        <v>0</v>
      </c>
      <c r="G13" s="167">
        <v>46809</v>
      </c>
    </row>
    <row r="14" spans="2:8" ht="18" thickBot="1" x14ac:dyDescent="0.3">
      <c r="B14" s="48">
        <v>7</v>
      </c>
      <c r="C14" s="10" t="s">
        <v>57</v>
      </c>
      <c r="D14" s="46">
        <v>1</v>
      </c>
      <c r="E14" s="46">
        <v>89102</v>
      </c>
      <c r="F14" s="46">
        <v>4187</v>
      </c>
      <c r="G14" s="167">
        <f>F14+E14</f>
        <v>93289</v>
      </c>
    </row>
    <row r="15" spans="2:8" ht="18" thickBot="1" x14ac:dyDescent="0.3">
      <c r="B15" s="48">
        <v>8</v>
      </c>
      <c r="C15" s="10" t="s">
        <v>57</v>
      </c>
      <c r="D15" s="46">
        <v>1</v>
      </c>
      <c r="E15" s="46">
        <v>87975</v>
      </c>
      <c r="F15" s="46">
        <v>0</v>
      </c>
      <c r="G15" s="167">
        <v>87975</v>
      </c>
    </row>
    <row r="16" spans="2:8" ht="18" thickBot="1" x14ac:dyDescent="0.3">
      <c r="B16" s="48">
        <v>9</v>
      </c>
      <c r="C16" s="10" t="s">
        <v>11</v>
      </c>
      <c r="D16" s="46" t="s">
        <v>74</v>
      </c>
      <c r="E16" s="46">
        <v>87975</v>
      </c>
      <c r="F16" s="46">
        <v>0</v>
      </c>
      <c r="G16" s="167">
        <v>43988</v>
      </c>
    </row>
    <row r="17" spans="2:7" ht="35.25" thickBot="1" x14ac:dyDescent="0.3">
      <c r="B17" s="48">
        <v>10</v>
      </c>
      <c r="C17" s="10" t="s">
        <v>12</v>
      </c>
      <c r="D17" s="46" t="s">
        <v>74</v>
      </c>
      <c r="E17" s="46">
        <v>87975</v>
      </c>
      <c r="F17" s="46">
        <v>0</v>
      </c>
      <c r="G17" s="167">
        <v>43988</v>
      </c>
    </row>
    <row r="18" spans="2:7" ht="18" thickBot="1" x14ac:dyDescent="0.3">
      <c r="B18" s="48">
        <v>11</v>
      </c>
      <c r="C18" s="10" t="s">
        <v>138</v>
      </c>
      <c r="D18" s="46" t="s">
        <v>74</v>
      </c>
      <c r="E18" s="155">
        <v>87975</v>
      </c>
      <c r="F18" s="155">
        <v>0</v>
      </c>
      <c r="G18" s="167">
        <v>43988</v>
      </c>
    </row>
    <row r="19" spans="2:7" ht="18" thickBot="1" x14ac:dyDescent="0.3">
      <c r="B19" s="48">
        <v>12</v>
      </c>
      <c r="C19" s="10" t="s">
        <v>7</v>
      </c>
      <c r="D19" s="46" t="s">
        <v>74</v>
      </c>
      <c r="E19" s="155">
        <v>89102</v>
      </c>
      <c r="F19" s="155">
        <v>4187</v>
      </c>
      <c r="G19" s="167">
        <v>46644</v>
      </c>
    </row>
    <row r="20" spans="2:7" ht="17.25" x14ac:dyDescent="0.25">
      <c r="B20" s="51">
        <v>13</v>
      </c>
      <c r="C20" s="92" t="s">
        <v>13</v>
      </c>
      <c r="D20" s="93" t="s">
        <v>74</v>
      </c>
      <c r="E20" s="25">
        <v>87975</v>
      </c>
      <c r="F20" s="25"/>
      <c r="G20" s="168">
        <v>43987</v>
      </c>
    </row>
    <row r="21" spans="2:7" ht="17.25" x14ac:dyDescent="0.25">
      <c r="B21" s="89"/>
      <c r="C21" s="58" t="s">
        <v>77</v>
      </c>
      <c r="D21" s="59">
        <v>8.5</v>
      </c>
      <c r="E21" s="89"/>
      <c r="F21" s="89"/>
      <c r="G21" s="57">
        <f>SUM(G8:G20)</f>
        <v>813668</v>
      </c>
    </row>
  </sheetData>
  <mergeCells count="6">
    <mergeCell ref="B2:F2"/>
    <mergeCell ref="B4:B7"/>
    <mergeCell ref="C4:C7"/>
    <mergeCell ref="D4:D7"/>
    <mergeCell ref="E4:E7"/>
    <mergeCell ref="F4:F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G12" sqref="G12"/>
    </sheetView>
  </sheetViews>
  <sheetFormatPr defaultRowHeight="15" x14ac:dyDescent="0.25"/>
  <cols>
    <col min="2" max="2" width="5.140625" customWidth="1"/>
    <col min="3" max="3" width="17" customWidth="1"/>
    <col min="5" max="5" width="15.85546875" customWidth="1"/>
    <col min="7" max="7" width="16.5703125" customWidth="1"/>
  </cols>
  <sheetData>
    <row r="2" spans="2:7" ht="56.25" customHeight="1" x14ac:dyDescent="0.25">
      <c r="B2" s="171" t="s">
        <v>141</v>
      </c>
      <c r="C2" s="171"/>
      <c r="D2" s="171"/>
      <c r="E2" s="171"/>
      <c r="F2" s="171"/>
      <c r="G2" s="171"/>
    </row>
    <row r="3" spans="2:7" ht="18" thickBot="1" x14ac:dyDescent="0.3">
      <c r="B3" s="13"/>
    </row>
    <row r="4" spans="2:7" x14ac:dyDescent="0.25">
      <c r="B4" s="172" t="s">
        <v>17</v>
      </c>
      <c r="C4" s="174" t="s">
        <v>1</v>
      </c>
      <c r="D4" s="172" t="s">
        <v>2</v>
      </c>
      <c r="E4" s="182" t="s">
        <v>46</v>
      </c>
      <c r="F4" s="184" t="s">
        <v>47</v>
      </c>
      <c r="G4" s="180" t="s">
        <v>48</v>
      </c>
    </row>
    <row r="5" spans="2:7" ht="63" customHeight="1" thickBot="1" x14ac:dyDescent="0.3">
      <c r="B5" s="173"/>
      <c r="C5" s="175"/>
      <c r="D5" s="173"/>
      <c r="E5" s="183"/>
      <c r="F5" s="185"/>
      <c r="G5" s="181"/>
    </row>
    <row r="6" spans="2:7" ht="18" thickBot="1" x14ac:dyDescent="0.3">
      <c r="B6" s="47">
        <v>1</v>
      </c>
      <c r="C6" s="10" t="s">
        <v>42</v>
      </c>
      <c r="D6" s="46">
        <v>1</v>
      </c>
      <c r="E6" s="49">
        <v>135000</v>
      </c>
      <c r="F6" s="22"/>
      <c r="G6" s="46">
        <v>135000</v>
      </c>
    </row>
    <row r="7" spans="2:7" ht="18" thickBot="1" x14ac:dyDescent="0.3">
      <c r="B7" s="47">
        <v>2</v>
      </c>
      <c r="C7" s="10" t="s">
        <v>6</v>
      </c>
      <c r="D7" s="46">
        <v>1</v>
      </c>
      <c r="E7" s="47">
        <v>87975</v>
      </c>
      <c r="F7" s="46"/>
      <c r="G7" s="46">
        <v>87975</v>
      </c>
    </row>
    <row r="8" spans="2:7" ht="18" thickBot="1" x14ac:dyDescent="0.3">
      <c r="B8" s="47">
        <v>3</v>
      </c>
      <c r="C8" s="10" t="s">
        <v>45</v>
      </c>
      <c r="D8" s="46">
        <v>1</v>
      </c>
      <c r="E8" s="46">
        <v>87975</v>
      </c>
      <c r="F8" s="46"/>
      <c r="G8" s="46">
        <v>87975</v>
      </c>
    </row>
    <row r="9" spans="2:7" ht="18" thickBot="1" x14ac:dyDescent="0.3">
      <c r="B9" s="47">
        <v>4</v>
      </c>
      <c r="C9" s="10" t="s">
        <v>45</v>
      </c>
      <c r="D9" s="46">
        <v>1</v>
      </c>
      <c r="E9" s="46">
        <v>89102</v>
      </c>
      <c r="F9" s="46">
        <v>4187</v>
      </c>
      <c r="G9" s="46">
        <v>93289</v>
      </c>
    </row>
    <row r="10" spans="2:7" ht="18" thickBot="1" x14ac:dyDescent="0.3">
      <c r="B10" s="47">
        <v>5</v>
      </c>
      <c r="C10" s="10" t="s">
        <v>45</v>
      </c>
      <c r="D10" s="46" t="s">
        <v>74</v>
      </c>
      <c r="E10" s="46">
        <v>92618</v>
      </c>
      <c r="F10" s="46"/>
      <c r="G10" s="46">
        <v>46309</v>
      </c>
    </row>
    <row r="11" spans="2:7" ht="18" thickBot="1" x14ac:dyDescent="0.3">
      <c r="B11" s="47"/>
      <c r="C11" s="10" t="s">
        <v>77</v>
      </c>
      <c r="D11" s="96" t="s">
        <v>140</v>
      </c>
      <c r="E11" s="46"/>
      <c r="F11" s="46"/>
      <c r="G11" s="46">
        <f>SUM(G6:G10)</f>
        <v>450548</v>
      </c>
    </row>
  </sheetData>
  <mergeCells count="7">
    <mergeCell ref="B2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zoomScale="140" zoomScaleNormal="140" workbookViewId="0">
      <selection activeCell="J10" sqref="J10"/>
    </sheetView>
  </sheetViews>
  <sheetFormatPr defaultRowHeight="15" x14ac:dyDescent="0.25"/>
  <cols>
    <col min="1" max="1" width="4" customWidth="1"/>
    <col min="2" max="2" width="9.140625" style="1"/>
    <col min="3" max="3" width="15.85546875" customWidth="1"/>
    <col min="5" max="5" width="15.42578125" customWidth="1"/>
    <col min="6" max="6" width="16.5703125" customWidth="1"/>
    <col min="7" max="7" width="16" customWidth="1"/>
  </cols>
  <sheetData>
    <row r="2" spans="2:8" ht="69" customHeight="1" x14ac:dyDescent="0.25">
      <c r="B2" s="171" t="s">
        <v>16</v>
      </c>
      <c r="C2" s="171"/>
      <c r="D2" s="171"/>
      <c r="E2" s="171"/>
      <c r="F2" s="171"/>
      <c r="G2" s="171"/>
      <c r="H2" s="14"/>
    </row>
    <row r="3" spans="2:8" ht="18" thickBot="1" x14ac:dyDescent="0.3">
      <c r="B3" s="13"/>
    </row>
    <row r="4" spans="2:8" s="18" customFormat="1" ht="51.75" x14ac:dyDescent="0.25">
      <c r="B4" s="172" t="s">
        <v>17</v>
      </c>
      <c r="C4" s="174" t="s">
        <v>18</v>
      </c>
      <c r="D4" s="172" t="s">
        <v>19</v>
      </c>
      <c r="E4" s="172" t="s">
        <v>20</v>
      </c>
      <c r="F4" s="115" t="s">
        <v>21</v>
      </c>
      <c r="G4" s="115" t="s">
        <v>23</v>
      </c>
    </row>
    <row r="5" spans="2:8" s="18" customFormat="1" ht="18" thickBot="1" x14ac:dyDescent="0.3">
      <c r="B5" s="173"/>
      <c r="C5" s="175"/>
      <c r="D5" s="173"/>
      <c r="E5" s="173"/>
      <c r="F5" s="116" t="s">
        <v>22</v>
      </c>
      <c r="G5" s="116" t="s">
        <v>24</v>
      </c>
    </row>
    <row r="6" spans="2:8" ht="18" thickBot="1" x14ac:dyDescent="0.3">
      <c r="B6" s="117">
        <v>1</v>
      </c>
      <c r="C6" s="10" t="s">
        <v>5</v>
      </c>
      <c r="D6" s="116">
        <v>1</v>
      </c>
      <c r="E6" s="116">
        <v>93000</v>
      </c>
      <c r="F6" s="10"/>
      <c r="G6" s="116">
        <v>93000</v>
      </c>
    </row>
    <row r="7" spans="2:8" ht="18" thickBot="1" x14ac:dyDescent="0.3">
      <c r="B7" s="117">
        <v>2</v>
      </c>
      <c r="C7" s="10" t="s">
        <v>180</v>
      </c>
      <c r="D7" s="116">
        <v>1</v>
      </c>
      <c r="E7" s="116">
        <v>89102</v>
      </c>
      <c r="F7" s="116">
        <v>4187</v>
      </c>
      <c r="G7" s="116">
        <f>F7+E7</f>
        <v>93289</v>
      </c>
    </row>
    <row r="8" spans="2:8" ht="18" thickBot="1" x14ac:dyDescent="0.3">
      <c r="B8" s="117">
        <v>3</v>
      </c>
      <c r="C8" s="10" t="s">
        <v>6</v>
      </c>
      <c r="D8" s="116">
        <v>1</v>
      </c>
      <c r="E8" s="116">
        <v>89102</v>
      </c>
      <c r="F8" s="116">
        <v>4187</v>
      </c>
      <c r="G8" s="116">
        <f t="shared" ref="G8:G13" si="0">F8+E8</f>
        <v>93289</v>
      </c>
    </row>
    <row r="9" spans="2:8" ht="18" thickBot="1" x14ac:dyDescent="0.3">
      <c r="B9" s="117">
        <v>4</v>
      </c>
      <c r="C9" s="10" t="s">
        <v>25</v>
      </c>
      <c r="D9" s="116">
        <v>1</v>
      </c>
      <c r="E9" s="116">
        <v>89102</v>
      </c>
      <c r="F9" s="116">
        <v>4187</v>
      </c>
      <c r="G9" s="116">
        <f t="shared" si="0"/>
        <v>93289</v>
      </c>
    </row>
    <row r="10" spans="2:8" ht="18" thickBot="1" x14ac:dyDescent="0.3">
      <c r="B10" s="117">
        <v>5</v>
      </c>
      <c r="C10" s="10" t="s">
        <v>26</v>
      </c>
      <c r="D10" s="116">
        <v>10</v>
      </c>
      <c r="E10" s="116">
        <v>89102</v>
      </c>
      <c r="F10" s="116">
        <v>4187</v>
      </c>
      <c r="G10" s="116">
        <f>(F10+E10)*10</f>
        <v>932890</v>
      </c>
    </row>
    <row r="11" spans="2:8" ht="18" thickBot="1" x14ac:dyDescent="0.3">
      <c r="B11" s="117">
        <v>6</v>
      </c>
      <c r="C11" s="10" t="s">
        <v>27</v>
      </c>
      <c r="D11" s="116">
        <v>1</v>
      </c>
      <c r="E11" s="116">
        <v>89102</v>
      </c>
      <c r="F11" s="116">
        <v>4187</v>
      </c>
      <c r="G11" s="116">
        <f t="shared" si="0"/>
        <v>93289</v>
      </c>
    </row>
    <row r="12" spans="2:8" ht="18" thickBot="1" x14ac:dyDescent="0.3">
      <c r="B12" s="117">
        <v>7</v>
      </c>
      <c r="C12" s="10" t="s">
        <v>13</v>
      </c>
      <c r="D12" s="116">
        <v>1</v>
      </c>
      <c r="E12" s="116">
        <v>89102</v>
      </c>
      <c r="F12" s="116">
        <v>4187</v>
      </c>
      <c r="G12" s="116">
        <f t="shared" si="0"/>
        <v>93289</v>
      </c>
    </row>
    <row r="13" spans="2:8" ht="18" thickBot="1" x14ac:dyDescent="0.3">
      <c r="B13" s="119">
        <v>8</v>
      </c>
      <c r="C13" s="88" t="s">
        <v>28</v>
      </c>
      <c r="D13" s="25">
        <v>1</v>
      </c>
      <c r="E13" s="116">
        <v>89102</v>
      </c>
      <c r="F13" s="116">
        <v>4187</v>
      </c>
      <c r="G13" s="116">
        <f t="shared" si="0"/>
        <v>93289</v>
      </c>
    </row>
    <row r="14" spans="2:8" ht="17.25" x14ac:dyDescent="0.25">
      <c r="B14" s="120"/>
      <c r="C14" s="53" t="s">
        <v>77</v>
      </c>
      <c r="D14" s="121">
        <f>SUM(D6:D13)</f>
        <v>17</v>
      </c>
      <c r="E14" s="121"/>
      <c r="F14" s="121"/>
      <c r="G14" s="56">
        <f>SUM(G6:G13)</f>
        <v>1585624</v>
      </c>
    </row>
  </sheetData>
  <mergeCells count="5">
    <mergeCell ref="B2:G2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G11" sqref="G11"/>
    </sheetView>
  </sheetViews>
  <sheetFormatPr defaultRowHeight="15" x14ac:dyDescent="0.25"/>
  <cols>
    <col min="2" max="2" width="5.140625" customWidth="1"/>
    <col min="3" max="3" width="17" customWidth="1"/>
    <col min="5" max="5" width="15.85546875" customWidth="1"/>
    <col min="7" max="7" width="16.5703125" customWidth="1"/>
  </cols>
  <sheetData>
    <row r="2" spans="2:7" ht="56.25" customHeight="1" x14ac:dyDescent="0.25">
      <c r="B2" s="171" t="s">
        <v>172</v>
      </c>
      <c r="C2" s="171"/>
      <c r="D2" s="171"/>
      <c r="E2" s="171"/>
      <c r="F2" s="171"/>
      <c r="G2" s="171"/>
    </row>
    <row r="3" spans="2:7" ht="18" thickBot="1" x14ac:dyDescent="0.3">
      <c r="B3" s="13"/>
    </row>
    <row r="4" spans="2:7" x14ac:dyDescent="0.25">
      <c r="B4" s="172" t="s">
        <v>17</v>
      </c>
      <c r="C4" s="174" t="s">
        <v>1</v>
      </c>
      <c r="D4" s="172" t="s">
        <v>2</v>
      </c>
      <c r="E4" s="182" t="s">
        <v>46</v>
      </c>
      <c r="F4" s="184" t="s">
        <v>47</v>
      </c>
      <c r="G4" s="180" t="s">
        <v>48</v>
      </c>
    </row>
    <row r="5" spans="2:7" ht="63" customHeight="1" thickBot="1" x14ac:dyDescent="0.3">
      <c r="B5" s="173"/>
      <c r="C5" s="175"/>
      <c r="D5" s="173"/>
      <c r="E5" s="183"/>
      <c r="F5" s="185"/>
      <c r="G5" s="181"/>
    </row>
    <row r="6" spans="2:7" ht="18" thickBot="1" x14ac:dyDescent="0.3">
      <c r="B6" s="117">
        <v>1</v>
      </c>
      <c r="C6" s="10" t="s">
        <v>42</v>
      </c>
      <c r="D6" s="116">
        <v>1</v>
      </c>
      <c r="E6" s="118">
        <v>100000</v>
      </c>
      <c r="F6" s="22"/>
      <c r="G6" s="116">
        <f>E6</f>
        <v>100000</v>
      </c>
    </row>
    <row r="7" spans="2:7" ht="18" thickBot="1" x14ac:dyDescent="0.3">
      <c r="B7" s="117">
        <v>2</v>
      </c>
      <c r="C7" s="10" t="s">
        <v>6</v>
      </c>
      <c r="D7" s="116">
        <v>1</v>
      </c>
      <c r="E7" s="117">
        <v>89102</v>
      </c>
      <c r="F7" s="116">
        <v>4187</v>
      </c>
      <c r="G7" s="169">
        <f>E7+F7</f>
        <v>93289</v>
      </c>
    </row>
    <row r="8" spans="2:7" ht="35.25" thickBot="1" x14ac:dyDescent="0.3">
      <c r="B8" s="117">
        <v>3</v>
      </c>
      <c r="C8" s="10" t="s">
        <v>100</v>
      </c>
      <c r="D8" s="116">
        <v>1</v>
      </c>
      <c r="E8" s="116">
        <v>89102</v>
      </c>
      <c r="F8" s="116">
        <v>4187</v>
      </c>
      <c r="G8" s="169">
        <f t="shared" ref="G8:G9" si="0">E8+F8</f>
        <v>93289</v>
      </c>
    </row>
    <row r="9" spans="2:7" ht="18" thickBot="1" x14ac:dyDescent="0.3">
      <c r="B9" s="117">
        <v>4</v>
      </c>
      <c r="C9" s="10" t="s">
        <v>11</v>
      </c>
      <c r="D9" s="116">
        <v>1</v>
      </c>
      <c r="E9" s="116">
        <v>89102</v>
      </c>
      <c r="F9" s="116">
        <v>4187</v>
      </c>
      <c r="G9" s="169">
        <f t="shared" si="0"/>
        <v>93289</v>
      </c>
    </row>
    <row r="10" spans="2:7" ht="18" thickBot="1" x14ac:dyDescent="0.3">
      <c r="B10" s="117"/>
      <c r="C10" s="10" t="s">
        <v>77</v>
      </c>
      <c r="D10" s="96" t="s">
        <v>173</v>
      </c>
      <c r="E10" s="116"/>
      <c r="F10" s="116"/>
      <c r="G10" s="116">
        <f>SUM(G6:G9)</f>
        <v>379867</v>
      </c>
    </row>
  </sheetData>
  <mergeCells count="7">
    <mergeCell ref="B2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="118" zoomScaleNormal="118" workbookViewId="0">
      <selection activeCell="G3" sqref="G3"/>
    </sheetView>
  </sheetViews>
  <sheetFormatPr defaultRowHeight="15" x14ac:dyDescent="0.25"/>
  <cols>
    <col min="1" max="1" width="2.7109375" style="18" customWidth="1"/>
    <col min="2" max="2" width="4.5703125" style="134" customWidth="1"/>
    <col min="3" max="3" width="27.28515625" style="134" customWidth="1"/>
    <col min="4" max="4" width="10.85546875" style="134" customWidth="1"/>
    <col min="5" max="5" width="15.7109375" style="134" customWidth="1"/>
    <col min="6" max="6" width="11" style="134" customWidth="1"/>
    <col min="7" max="7" width="14.5703125" style="134" customWidth="1"/>
    <col min="8" max="16384" width="9.140625" style="18"/>
  </cols>
  <sheetData>
    <row r="2" spans="1:8" ht="86.25" customHeight="1" x14ac:dyDescent="0.35">
      <c r="C2" s="202" t="s">
        <v>179</v>
      </c>
      <c r="D2" s="202"/>
      <c r="E2" s="202"/>
    </row>
    <row r="3" spans="1:8" ht="15.75" thickBot="1" x14ac:dyDescent="0.3"/>
    <row r="4" spans="1:8" ht="15.75" thickBot="1" x14ac:dyDescent="0.3">
      <c r="B4" s="135">
        <v>1</v>
      </c>
      <c r="C4" s="136" t="s">
        <v>5</v>
      </c>
      <c r="D4" s="141">
        <v>1</v>
      </c>
      <c r="E4" s="137">
        <v>11800</v>
      </c>
    </row>
    <row r="5" spans="1:8" ht="15.75" thickBot="1" x14ac:dyDescent="0.3">
      <c r="B5" s="69">
        <v>2</v>
      </c>
      <c r="C5" s="138" t="s">
        <v>57</v>
      </c>
      <c r="D5" s="139">
        <v>1</v>
      </c>
      <c r="E5" s="140">
        <v>92600</v>
      </c>
    </row>
    <row r="6" spans="1:8" ht="15.75" thickBot="1" x14ac:dyDescent="0.3">
      <c r="B6" s="69">
        <v>3</v>
      </c>
      <c r="C6" s="138" t="s">
        <v>11</v>
      </c>
      <c r="D6" s="139">
        <v>1</v>
      </c>
      <c r="E6" s="140">
        <v>89600</v>
      </c>
    </row>
    <row r="7" spans="1:8" ht="15.75" thickBot="1" x14ac:dyDescent="0.3">
      <c r="B7" s="69">
        <v>4</v>
      </c>
      <c r="C7" s="138" t="s">
        <v>175</v>
      </c>
      <c r="D7" s="139">
        <v>1</v>
      </c>
      <c r="E7" s="140">
        <v>89600</v>
      </c>
    </row>
    <row r="8" spans="1:8" ht="15.75" thickBot="1" x14ac:dyDescent="0.3">
      <c r="B8" s="69">
        <v>5</v>
      </c>
      <c r="C8" s="138" t="s">
        <v>9</v>
      </c>
      <c r="D8" s="139">
        <v>1</v>
      </c>
      <c r="E8" s="140">
        <v>92600</v>
      </c>
    </row>
    <row r="9" spans="1:8" s="134" customFormat="1" ht="15.75" thickBot="1" x14ac:dyDescent="0.3">
      <c r="A9" s="18"/>
      <c r="B9" s="69">
        <v>6</v>
      </c>
      <c r="C9" s="138" t="s">
        <v>176</v>
      </c>
      <c r="D9" s="139">
        <v>1</v>
      </c>
      <c r="E9" s="140">
        <v>89600</v>
      </c>
      <c r="H9" s="18"/>
    </row>
    <row r="10" spans="1:8" s="134" customFormat="1" ht="15.75" thickBot="1" x14ac:dyDescent="0.3">
      <c r="A10" s="18"/>
      <c r="B10" s="108">
        <v>7</v>
      </c>
      <c r="C10" s="138" t="s">
        <v>177</v>
      </c>
      <c r="D10" s="143">
        <v>1</v>
      </c>
      <c r="E10" s="140">
        <v>92600</v>
      </c>
      <c r="H10" s="18"/>
    </row>
    <row r="11" spans="1:8" s="134" customFormat="1" ht="15.75" customHeight="1" thickBot="1" x14ac:dyDescent="0.3">
      <c r="A11" s="18"/>
      <c r="B11" s="133"/>
      <c r="C11" s="142" t="s">
        <v>178</v>
      </c>
      <c r="D11" s="144">
        <f>SUM(D4:D10)</f>
        <v>7</v>
      </c>
      <c r="E11" s="139">
        <f>SUM(E4:E10)</f>
        <v>558400</v>
      </c>
      <c r="H11" s="18"/>
    </row>
  </sheetData>
  <mergeCells count="1">
    <mergeCell ref="C2:E2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115" zoomScaleNormal="115" workbookViewId="0">
      <selection activeCell="K15" sqref="K15"/>
    </sheetView>
  </sheetViews>
  <sheetFormatPr defaultRowHeight="15" x14ac:dyDescent="0.25"/>
  <cols>
    <col min="1" max="1" width="2.85546875" customWidth="1"/>
    <col min="2" max="2" width="4.7109375" style="4" customWidth="1"/>
    <col min="3" max="3" width="20.28515625" customWidth="1"/>
    <col min="5" max="5" width="17.5703125" customWidth="1"/>
    <col min="6" max="6" width="14.85546875" customWidth="1"/>
    <col min="7" max="7" width="16.7109375" customWidth="1"/>
  </cols>
  <sheetData>
    <row r="2" spans="2:7" ht="59.25" customHeight="1" x14ac:dyDescent="0.25">
      <c r="B2" s="171" t="s">
        <v>29</v>
      </c>
      <c r="C2" s="171"/>
      <c r="D2" s="171"/>
      <c r="E2" s="171"/>
      <c r="F2" s="171"/>
      <c r="G2" s="171"/>
    </row>
    <row r="3" spans="2:7" ht="12.75" customHeight="1" thickBot="1" x14ac:dyDescent="0.3">
      <c r="B3" s="15"/>
    </row>
    <row r="4" spans="2:7" s="16" customFormat="1" ht="27" x14ac:dyDescent="0.2">
      <c r="B4" s="176" t="s">
        <v>17</v>
      </c>
      <c r="C4" s="178" t="s">
        <v>1</v>
      </c>
      <c r="D4" s="176" t="s">
        <v>2</v>
      </c>
      <c r="E4" s="19" t="s">
        <v>30</v>
      </c>
      <c r="F4" s="176" t="s">
        <v>39</v>
      </c>
      <c r="G4" s="176" t="s">
        <v>32</v>
      </c>
    </row>
    <row r="5" spans="2:7" s="16" customFormat="1" ht="14.25" thickBot="1" x14ac:dyDescent="0.25">
      <c r="B5" s="177"/>
      <c r="C5" s="179"/>
      <c r="D5" s="177"/>
      <c r="E5" s="17" t="s">
        <v>31</v>
      </c>
      <c r="F5" s="177"/>
      <c r="G5" s="177"/>
    </row>
    <row r="6" spans="2:7" ht="32.25" customHeight="1" thickBot="1" x14ac:dyDescent="0.3">
      <c r="B6" s="12">
        <v>1</v>
      </c>
      <c r="C6" s="10" t="s">
        <v>5</v>
      </c>
      <c r="D6" s="102">
        <v>1</v>
      </c>
      <c r="E6" s="8">
        <v>93000</v>
      </c>
      <c r="F6" s="10"/>
      <c r="G6" s="149">
        <v>93000</v>
      </c>
    </row>
    <row r="7" spans="2:7" ht="32.25" customHeight="1" thickBot="1" x14ac:dyDescent="0.3">
      <c r="B7" s="12">
        <v>2</v>
      </c>
      <c r="C7" s="10" t="s">
        <v>6</v>
      </c>
      <c r="D7" s="102">
        <v>1</v>
      </c>
      <c r="E7" s="8">
        <v>89102</v>
      </c>
      <c r="F7" s="8">
        <v>4187</v>
      </c>
      <c r="G7" s="149">
        <f>F7+E7</f>
        <v>93289</v>
      </c>
    </row>
    <row r="8" spans="2:7" ht="32.25" customHeight="1" thickBot="1" x14ac:dyDescent="0.3">
      <c r="B8" s="12">
        <v>3</v>
      </c>
      <c r="C8" s="10" t="s">
        <v>27</v>
      </c>
      <c r="D8" s="102">
        <v>1</v>
      </c>
      <c r="E8" s="116">
        <v>89102</v>
      </c>
      <c r="F8" s="116">
        <v>4187</v>
      </c>
      <c r="G8" s="149">
        <f t="shared" ref="G8:G15" si="0">F8+E8</f>
        <v>93289</v>
      </c>
    </row>
    <row r="9" spans="2:7" ht="32.25" customHeight="1" thickBot="1" x14ac:dyDescent="0.3">
      <c r="B9" s="12">
        <v>4</v>
      </c>
      <c r="C9" s="10" t="s">
        <v>33</v>
      </c>
      <c r="D9" s="102">
        <v>1</v>
      </c>
      <c r="E9" s="116">
        <v>89102</v>
      </c>
      <c r="F9" s="116">
        <v>4187</v>
      </c>
      <c r="G9" s="149">
        <f t="shared" si="0"/>
        <v>93289</v>
      </c>
    </row>
    <row r="10" spans="2:7" ht="32.25" customHeight="1" thickBot="1" x14ac:dyDescent="0.3">
      <c r="B10" s="12">
        <v>5</v>
      </c>
      <c r="C10" s="10" t="s">
        <v>34</v>
      </c>
      <c r="D10" s="102">
        <v>1</v>
      </c>
      <c r="E10" s="116">
        <v>89102</v>
      </c>
      <c r="F10" s="116">
        <v>4187</v>
      </c>
      <c r="G10" s="149">
        <f t="shared" si="0"/>
        <v>93289</v>
      </c>
    </row>
    <row r="11" spans="2:7" ht="32.25" customHeight="1" thickBot="1" x14ac:dyDescent="0.3">
      <c r="B11" s="12">
        <v>6</v>
      </c>
      <c r="C11" s="10" t="s">
        <v>35</v>
      </c>
      <c r="D11" s="102">
        <v>1</v>
      </c>
      <c r="E11" s="116">
        <v>89102</v>
      </c>
      <c r="F11" s="116">
        <v>4187</v>
      </c>
      <c r="G11" s="149">
        <f t="shared" si="0"/>
        <v>93289</v>
      </c>
    </row>
    <row r="12" spans="2:7" ht="32.25" customHeight="1" thickBot="1" x14ac:dyDescent="0.3">
      <c r="B12" s="12">
        <v>7</v>
      </c>
      <c r="C12" s="10" t="s">
        <v>36</v>
      </c>
      <c r="D12" s="102">
        <v>1</v>
      </c>
      <c r="E12" s="116">
        <v>89102</v>
      </c>
      <c r="F12" s="116">
        <v>4187</v>
      </c>
      <c r="G12" s="149">
        <f t="shared" si="0"/>
        <v>93289</v>
      </c>
    </row>
    <row r="13" spans="2:7" ht="32.25" customHeight="1" thickBot="1" x14ac:dyDescent="0.3">
      <c r="B13" s="12">
        <v>8</v>
      </c>
      <c r="C13" s="10" t="s">
        <v>37</v>
      </c>
      <c r="D13" s="102">
        <v>1</v>
      </c>
      <c r="E13" s="8">
        <v>87975</v>
      </c>
      <c r="F13" s="8"/>
      <c r="G13" s="149">
        <f t="shared" si="0"/>
        <v>87975</v>
      </c>
    </row>
    <row r="14" spans="2:7" ht="32.25" customHeight="1" thickBot="1" x14ac:dyDescent="0.3">
      <c r="B14" s="12">
        <v>9</v>
      </c>
      <c r="C14" s="10" t="s">
        <v>28</v>
      </c>
      <c r="D14" s="102">
        <v>1</v>
      </c>
      <c r="E14" s="116">
        <v>87975</v>
      </c>
      <c r="F14" s="8"/>
      <c r="G14" s="149">
        <f t="shared" si="0"/>
        <v>87975</v>
      </c>
    </row>
    <row r="15" spans="2:7" ht="32.25" customHeight="1" thickBot="1" x14ac:dyDescent="0.3">
      <c r="B15" s="103">
        <v>10</v>
      </c>
      <c r="C15" s="88" t="s">
        <v>38</v>
      </c>
      <c r="D15" s="25">
        <v>1</v>
      </c>
      <c r="E15" s="116">
        <v>87975</v>
      </c>
      <c r="F15" s="25"/>
      <c r="G15" s="149">
        <f t="shared" si="0"/>
        <v>87975</v>
      </c>
    </row>
    <row r="16" spans="2:7" ht="17.25" x14ac:dyDescent="0.25">
      <c r="B16" s="105"/>
      <c r="C16" s="53" t="s">
        <v>77</v>
      </c>
      <c r="D16" s="54">
        <f>SUM(D6:D15)</f>
        <v>10</v>
      </c>
      <c r="E16" s="89"/>
      <c r="F16" s="89"/>
      <c r="G16" s="54">
        <f>SUM(G6:G15)</f>
        <v>916659</v>
      </c>
    </row>
  </sheetData>
  <mergeCells count="6">
    <mergeCell ref="G4:G5"/>
    <mergeCell ref="B2:G2"/>
    <mergeCell ref="B4:B5"/>
    <mergeCell ref="C4:C5"/>
    <mergeCell ref="F4:F5"/>
    <mergeCell ref="D4:D5"/>
  </mergeCells>
  <pageMargins left="0" right="0" top="0" bottom="0" header="0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7" sqref="G7:G13"/>
    </sheetView>
  </sheetViews>
  <sheetFormatPr defaultRowHeight="15" x14ac:dyDescent="0.25"/>
  <cols>
    <col min="1" max="1" width="4" customWidth="1"/>
    <col min="2" max="2" width="5.42578125" style="4" customWidth="1"/>
    <col min="3" max="3" width="20.7109375" customWidth="1"/>
    <col min="4" max="4" width="12.28515625" customWidth="1"/>
    <col min="5" max="5" width="16.28515625" customWidth="1"/>
    <col min="6" max="6" width="11.28515625" customWidth="1"/>
    <col min="7" max="7" width="15.7109375" customWidth="1"/>
  </cols>
  <sheetData>
    <row r="2" spans="2:7" ht="69" customHeight="1" x14ac:dyDescent="0.25">
      <c r="B2" s="171" t="s">
        <v>40</v>
      </c>
      <c r="C2" s="171"/>
      <c r="D2" s="171"/>
      <c r="E2" s="171"/>
      <c r="F2" s="171"/>
      <c r="G2" s="171"/>
    </row>
    <row r="3" spans="2:7" ht="17.25" x14ac:dyDescent="0.25">
      <c r="B3" s="13" t="s">
        <v>41</v>
      </c>
    </row>
    <row r="4" spans="2:7" ht="18" thickBot="1" x14ac:dyDescent="0.3">
      <c r="B4" s="13"/>
    </row>
    <row r="5" spans="2:7" ht="86.25" customHeight="1" x14ac:dyDescent="0.25">
      <c r="B5" s="172" t="s">
        <v>17</v>
      </c>
      <c r="C5" s="174" t="s">
        <v>1</v>
      </c>
      <c r="D5" s="172" t="s">
        <v>2</v>
      </c>
      <c r="E5" s="182" t="s">
        <v>46</v>
      </c>
      <c r="F5" s="184" t="s">
        <v>47</v>
      </c>
      <c r="G5" s="180" t="s">
        <v>48</v>
      </c>
    </row>
    <row r="6" spans="2:7" ht="15.75" thickBot="1" x14ac:dyDescent="0.3">
      <c r="B6" s="173"/>
      <c r="C6" s="175"/>
      <c r="D6" s="173"/>
      <c r="E6" s="183"/>
      <c r="F6" s="185"/>
      <c r="G6" s="181"/>
    </row>
    <row r="7" spans="2:7" ht="30" customHeight="1" thickBot="1" x14ac:dyDescent="0.3">
      <c r="B7" s="12">
        <v>1</v>
      </c>
      <c r="C7" s="10" t="s">
        <v>42</v>
      </c>
      <c r="D7" s="102">
        <v>1</v>
      </c>
      <c r="E7" s="21">
        <v>130000</v>
      </c>
      <c r="F7" s="22"/>
      <c r="G7" s="149">
        <v>130000</v>
      </c>
    </row>
    <row r="8" spans="2:7" ht="30" customHeight="1" thickBot="1" x14ac:dyDescent="0.3">
      <c r="B8" s="12">
        <v>2</v>
      </c>
      <c r="C8" s="10" t="s">
        <v>6</v>
      </c>
      <c r="D8" s="102">
        <v>1</v>
      </c>
      <c r="E8" s="12">
        <v>89102</v>
      </c>
      <c r="F8" s="8">
        <v>4187</v>
      </c>
      <c r="G8" s="149">
        <f>F8+E8</f>
        <v>93289</v>
      </c>
    </row>
    <row r="9" spans="2:7" ht="30" customHeight="1" thickBot="1" x14ac:dyDescent="0.3">
      <c r="B9" s="12">
        <v>3</v>
      </c>
      <c r="C9" s="10" t="s">
        <v>43</v>
      </c>
      <c r="D9" s="102">
        <v>2</v>
      </c>
      <c r="E9" s="8">
        <v>93000</v>
      </c>
      <c r="F9" s="8"/>
      <c r="G9" s="149">
        <f>(F9+E9)*2</f>
        <v>186000</v>
      </c>
    </row>
    <row r="10" spans="2:7" ht="30" customHeight="1" thickBot="1" x14ac:dyDescent="0.3">
      <c r="B10" s="12">
        <v>4</v>
      </c>
      <c r="C10" s="10" t="s">
        <v>44</v>
      </c>
      <c r="D10" s="102">
        <v>1</v>
      </c>
      <c r="E10" s="8">
        <v>89620</v>
      </c>
      <c r="F10" s="8"/>
      <c r="G10" s="149">
        <f t="shared" ref="G10" si="0">F10+E10</f>
        <v>89620</v>
      </c>
    </row>
    <row r="11" spans="2:7" ht="30" customHeight="1" thickBot="1" x14ac:dyDescent="0.3">
      <c r="B11" s="12">
        <v>5</v>
      </c>
      <c r="C11" s="10" t="s">
        <v>45</v>
      </c>
      <c r="D11" s="102">
        <v>6</v>
      </c>
      <c r="E11" s="117">
        <v>89102</v>
      </c>
      <c r="F11" s="116">
        <v>4187</v>
      </c>
      <c r="G11" s="149">
        <f>(F11+E11)*6</f>
        <v>559734</v>
      </c>
    </row>
    <row r="12" spans="2:7" ht="30" customHeight="1" thickBot="1" x14ac:dyDescent="0.3">
      <c r="B12" s="103">
        <v>6</v>
      </c>
      <c r="C12" s="88" t="s">
        <v>28</v>
      </c>
      <c r="D12" s="25">
        <v>2</v>
      </c>
      <c r="E12" s="25">
        <v>89620</v>
      </c>
      <c r="F12" s="25"/>
      <c r="G12" s="149">
        <f>(F12+E12)*2</f>
        <v>179240</v>
      </c>
    </row>
    <row r="13" spans="2:7" ht="18" x14ac:dyDescent="0.25">
      <c r="B13" s="106"/>
      <c r="C13" s="53" t="s">
        <v>77</v>
      </c>
      <c r="D13" s="54">
        <f>SUM(D7:D12)</f>
        <v>13</v>
      </c>
      <c r="E13" s="89"/>
      <c r="F13" s="89"/>
      <c r="G13" s="54">
        <f>SUM(G7:G12)</f>
        <v>1237883</v>
      </c>
    </row>
    <row r="14" spans="2:7" ht="18" x14ac:dyDescent="0.25">
      <c r="B14" s="20"/>
    </row>
    <row r="15" spans="2:7" ht="18" x14ac:dyDescent="0.25">
      <c r="B15" s="20"/>
    </row>
  </sheetData>
  <mergeCells count="7">
    <mergeCell ref="G5:G6"/>
    <mergeCell ref="B2:G2"/>
    <mergeCell ref="B5:B6"/>
    <mergeCell ref="C5:C6"/>
    <mergeCell ref="D5:D6"/>
    <mergeCell ref="E5:E6"/>
    <mergeCell ref="F5:F6"/>
  </mergeCells>
  <pageMargins left="0" right="0" top="0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opLeftCell="A3" zoomScale="120" zoomScaleNormal="120" workbookViewId="0">
      <selection activeCell="G26" sqref="G26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2:8" ht="57.75" customHeight="1" x14ac:dyDescent="0.25">
      <c r="B2" s="171" t="s">
        <v>49</v>
      </c>
      <c r="C2" s="171"/>
      <c r="D2" s="171"/>
      <c r="E2" s="171"/>
      <c r="F2" s="171"/>
      <c r="G2" s="171"/>
      <c r="H2" s="171"/>
    </row>
    <row r="3" spans="2:8" ht="18" thickBot="1" x14ac:dyDescent="0.3">
      <c r="B3" s="6"/>
    </row>
    <row r="4" spans="2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7" t="s">
        <v>51</v>
      </c>
    </row>
    <row r="5" spans="2:8" ht="34.5" x14ac:dyDescent="0.25">
      <c r="B5" s="186"/>
      <c r="C5" s="187"/>
      <c r="D5" s="186"/>
      <c r="E5" s="186"/>
      <c r="F5" s="186"/>
      <c r="G5" s="25" t="s">
        <v>52</v>
      </c>
    </row>
    <row r="6" spans="2:8" x14ac:dyDescent="0.25">
      <c r="B6" s="186"/>
      <c r="C6" s="187"/>
      <c r="D6" s="186"/>
      <c r="E6" s="186"/>
      <c r="F6" s="186"/>
      <c r="G6" s="23"/>
    </row>
    <row r="7" spans="2:8" ht="7.5" customHeight="1" thickBot="1" x14ac:dyDescent="0.3">
      <c r="B7" s="173"/>
      <c r="C7" s="175"/>
      <c r="D7" s="173"/>
      <c r="E7" s="173"/>
      <c r="F7" s="8"/>
      <c r="G7" s="24"/>
    </row>
    <row r="8" spans="2:8" ht="18" thickBot="1" x14ac:dyDescent="0.3">
      <c r="B8" s="9">
        <v>1</v>
      </c>
      <c r="C8" s="10" t="s">
        <v>53</v>
      </c>
      <c r="D8" s="149">
        <v>1</v>
      </c>
      <c r="E8" s="8">
        <v>133000</v>
      </c>
      <c r="F8" s="8"/>
      <c r="G8" s="149">
        <v>133000</v>
      </c>
    </row>
    <row r="9" spans="2:8" ht="30" customHeight="1" thickBot="1" x14ac:dyDescent="0.3">
      <c r="B9" s="9">
        <v>2</v>
      </c>
      <c r="C9" s="10" t="s">
        <v>54</v>
      </c>
      <c r="D9" s="149">
        <v>1</v>
      </c>
      <c r="E9" s="8">
        <v>89102</v>
      </c>
      <c r="F9" s="8">
        <v>4187</v>
      </c>
      <c r="G9" s="149">
        <f>E9+F9</f>
        <v>93289</v>
      </c>
    </row>
    <row r="10" spans="2:8" ht="18" thickBot="1" x14ac:dyDescent="0.3">
      <c r="B10" s="9">
        <v>3</v>
      </c>
      <c r="C10" s="10" t="s">
        <v>55</v>
      </c>
      <c r="D10" s="149">
        <v>1</v>
      </c>
      <c r="E10" s="116">
        <v>89102</v>
      </c>
      <c r="F10" s="116">
        <v>4187</v>
      </c>
      <c r="G10" s="149">
        <f t="shared" ref="G10:G12" si="0">E10+F10</f>
        <v>93289</v>
      </c>
    </row>
    <row r="11" spans="2:8" ht="18" thickBot="1" x14ac:dyDescent="0.3">
      <c r="B11" s="9">
        <v>4</v>
      </c>
      <c r="C11" s="10" t="s">
        <v>56</v>
      </c>
      <c r="D11" s="149">
        <v>1</v>
      </c>
      <c r="E11" s="116">
        <v>89102</v>
      </c>
      <c r="F11" s="116">
        <v>4187</v>
      </c>
      <c r="G11" s="149">
        <f t="shared" si="0"/>
        <v>93289</v>
      </c>
    </row>
    <row r="12" spans="2:8" ht="18" thickBot="1" x14ac:dyDescent="0.3">
      <c r="B12" s="9">
        <v>5</v>
      </c>
      <c r="C12" s="10" t="s">
        <v>7</v>
      </c>
      <c r="D12" s="149">
        <v>1</v>
      </c>
      <c r="E12" s="116">
        <v>89102</v>
      </c>
      <c r="F12" s="116">
        <v>4187</v>
      </c>
      <c r="G12" s="149">
        <f t="shared" si="0"/>
        <v>93289</v>
      </c>
    </row>
    <row r="13" spans="2:8" ht="18" thickBot="1" x14ac:dyDescent="0.3">
      <c r="B13" s="9">
        <v>6</v>
      </c>
      <c r="C13" s="10" t="s">
        <v>9</v>
      </c>
      <c r="D13" s="149">
        <v>3.36</v>
      </c>
      <c r="E13" s="116">
        <v>89102</v>
      </c>
      <c r="F13" s="116">
        <v>4187</v>
      </c>
      <c r="G13" s="122">
        <f>(F13+E13)*D13</f>
        <v>313451.03999999998</v>
      </c>
    </row>
    <row r="14" spans="2:8" ht="18" thickBot="1" x14ac:dyDescent="0.3">
      <c r="B14" s="9">
        <v>7</v>
      </c>
      <c r="C14" s="10" t="s">
        <v>57</v>
      </c>
      <c r="D14" s="149">
        <v>3</v>
      </c>
      <c r="E14" s="116">
        <v>89102</v>
      </c>
      <c r="F14" s="116">
        <v>4187</v>
      </c>
      <c r="G14" s="122">
        <f>(F14+E14)*D14</f>
        <v>279867</v>
      </c>
    </row>
    <row r="15" spans="2:8" ht="18" thickBot="1" x14ac:dyDescent="0.3">
      <c r="B15" s="9">
        <v>8</v>
      </c>
      <c r="C15" s="10" t="s">
        <v>58</v>
      </c>
      <c r="D15" s="149">
        <v>1</v>
      </c>
      <c r="E15" s="116">
        <v>89102</v>
      </c>
      <c r="F15" s="116">
        <v>4187</v>
      </c>
      <c r="G15" s="149">
        <f>F15+E15</f>
        <v>93289</v>
      </c>
    </row>
    <row r="16" spans="2:8" ht="18" thickBot="1" x14ac:dyDescent="0.3">
      <c r="B16" s="9">
        <v>9</v>
      </c>
      <c r="C16" s="10" t="s">
        <v>59</v>
      </c>
      <c r="D16" s="149">
        <v>1</v>
      </c>
      <c r="E16" s="116">
        <v>89102</v>
      </c>
      <c r="F16" s="116">
        <v>4187</v>
      </c>
      <c r="G16" s="149">
        <f t="shared" ref="G16:G24" si="1">F16+E16</f>
        <v>93289</v>
      </c>
    </row>
    <row r="17" spans="2:7" ht="18" thickBot="1" x14ac:dyDescent="0.3">
      <c r="B17" s="9">
        <v>10</v>
      </c>
      <c r="C17" s="10" t="s">
        <v>60</v>
      </c>
      <c r="D17" s="149">
        <v>1</v>
      </c>
      <c r="E17" s="116">
        <v>89102</v>
      </c>
      <c r="F17" s="116">
        <v>4187</v>
      </c>
      <c r="G17" s="149">
        <f t="shared" si="1"/>
        <v>93289</v>
      </c>
    </row>
    <row r="18" spans="2:7" ht="23.25" customHeight="1" thickBot="1" x14ac:dyDescent="0.3">
      <c r="B18" s="9">
        <v>11</v>
      </c>
      <c r="C18" s="10" t="s">
        <v>61</v>
      </c>
      <c r="D18" s="149">
        <v>1</v>
      </c>
      <c r="E18" s="116">
        <v>89102</v>
      </c>
      <c r="F18" s="116">
        <v>4187</v>
      </c>
      <c r="G18" s="149">
        <f t="shared" si="1"/>
        <v>93289</v>
      </c>
    </row>
    <row r="19" spans="2:7" ht="18" thickBot="1" x14ac:dyDescent="0.3">
      <c r="B19" s="9">
        <v>12</v>
      </c>
      <c r="C19" s="10" t="s">
        <v>62</v>
      </c>
      <c r="D19" s="149">
        <v>1</v>
      </c>
      <c r="E19" s="116">
        <v>89102</v>
      </c>
      <c r="F19" s="116">
        <v>4187</v>
      </c>
      <c r="G19" s="149">
        <f t="shared" si="1"/>
        <v>93289</v>
      </c>
    </row>
    <row r="20" spans="2:7" ht="18" thickBot="1" x14ac:dyDescent="0.3">
      <c r="B20" s="9">
        <v>13</v>
      </c>
      <c r="C20" s="10" t="s">
        <v>11</v>
      </c>
      <c r="D20" s="149">
        <v>1</v>
      </c>
      <c r="E20" s="116">
        <v>89102</v>
      </c>
      <c r="F20" s="116">
        <v>4187</v>
      </c>
      <c r="G20" s="149">
        <f t="shared" si="1"/>
        <v>93289</v>
      </c>
    </row>
    <row r="21" spans="2:7" ht="27.75" customHeight="1" thickBot="1" x14ac:dyDescent="0.3">
      <c r="B21" s="9">
        <v>14</v>
      </c>
      <c r="C21" s="10" t="s">
        <v>12</v>
      </c>
      <c r="D21" s="149">
        <v>1</v>
      </c>
      <c r="E21" s="116">
        <v>89102</v>
      </c>
      <c r="F21" s="116">
        <v>4187</v>
      </c>
      <c r="G21" s="149">
        <f t="shared" si="1"/>
        <v>93289</v>
      </c>
    </row>
    <row r="22" spans="2:7" ht="18" thickBot="1" x14ac:dyDescent="0.3">
      <c r="B22" s="9">
        <v>15</v>
      </c>
      <c r="C22" s="10" t="s">
        <v>13</v>
      </c>
      <c r="D22" s="149">
        <v>1</v>
      </c>
      <c r="E22" s="116">
        <v>89102</v>
      </c>
      <c r="F22" s="116">
        <v>4187</v>
      </c>
      <c r="G22" s="149">
        <f t="shared" si="1"/>
        <v>93289</v>
      </c>
    </row>
    <row r="23" spans="2:7" ht="18" thickBot="1" x14ac:dyDescent="0.3">
      <c r="B23" s="9">
        <v>16</v>
      </c>
      <c r="C23" s="10" t="s">
        <v>63</v>
      </c>
      <c r="D23" s="149">
        <v>1</v>
      </c>
      <c r="E23" s="116">
        <v>89102</v>
      </c>
      <c r="F23" s="116">
        <v>4187</v>
      </c>
      <c r="G23" s="149">
        <f t="shared" si="1"/>
        <v>93289</v>
      </c>
    </row>
    <row r="24" spans="2:7" ht="18" thickBot="1" x14ac:dyDescent="0.3">
      <c r="B24" s="104">
        <v>17</v>
      </c>
      <c r="C24" s="88" t="s">
        <v>64</v>
      </c>
      <c r="D24" s="25">
        <v>1</v>
      </c>
      <c r="E24" s="25">
        <v>89620</v>
      </c>
      <c r="F24" s="25"/>
      <c r="G24" s="149">
        <f t="shared" si="1"/>
        <v>89620</v>
      </c>
    </row>
    <row r="25" spans="2:7" ht="18" x14ac:dyDescent="0.25">
      <c r="B25" s="52"/>
      <c r="C25" s="53" t="s">
        <v>77</v>
      </c>
      <c r="D25" s="54">
        <f>SUM(D8:D24)</f>
        <v>21.36</v>
      </c>
      <c r="E25" s="89"/>
      <c r="F25" s="89"/>
      <c r="G25" s="154">
        <f>SUM(G8:G24)</f>
        <v>2028695.04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13" sqref="G13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2:8" ht="57.75" customHeight="1" x14ac:dyDescent="0.25">
      <c r="B2" s="171" t="s">
        <v>99</v>
      </c>
      <c r="C2" s="171"/>
      <c r="D2" s="171"/>
      <c r="E2" s="171"/>
      <c r="F2" s="171"/>
      <c r="G2" s="171"/>
      <c r="H2" s="171"/>
    </row>
    <row r="3" spans="2:8" ht="18" thickBot="1" x14ac:dyDescent="0.3">
      <c r="B3" s="6"/>
    </row>
    <row r="4" spans="2:8" ht="17.25" x14ac:dyDescent="0.25">
      <c r="B4" s="172" t="s">
        <v>17</v>
      </c>
      <c r="C4" s="174" t="s">
        <v>1</v>
      </c>
      <c r="D4" s="172" t="s">
        <v>2</v>
      </c>
      <c r="E4" s="172" t="s">
        <v>50</v>
      </c>
      <c r="F4" s="172" t="s">
        <v>65</v>
      </c>
      <c r="G4" s="11" t="s">
        <v>51</v>
      </c>
    </row>
    <row r="5" spans="2:8" ht="34.5" x14ac:dyDescent="0.25">
      <c r="B5" s="186"/>
      <c r="C5" s="187"/>
      <c r="D5" s="186"/>
      <c r="E5" s="186"/>
      <c r="F5" s="186"/>
      <c r="G5" s="25" t="s">
        <v>52</v>
      </c>
    </row>
    <row r="6" spans="2:8" x14ac:dyDescent="0.25">
      <c r="B6" s="186"/>
      <c r="C6" s="187"/>
      <c r="D6" s="186"/>
      <c r="E6" s="186"/>
      <c r="F6" s="186"/>
      <c r="G6" s="23"/>
    </row>
    <row r="7" spans="2:8" ht="18" customHeight="1" x14ac:dyDescent="0.25">
      <c r="B7" s="186"/>
      <c r="C7" s="187"/>
      <c r="D7" s="186"/>
      <c r="E7" s="186"/>
      <c r="F7" s="25"/>
      <c r="G7" s="23"/>
    </row>
    <row r="8" spans="2:8" ht="17.25" x14ac:dyDescent="0.25">
      <c r="B8" s="58">
        <v>1</v>
      </c>
      <c r="C8" s="58" t="s">
        <v>53</v>
      </c>
      <c r="D8" s="59">
        <v>1</v>
      </c>
      <c r="E8" s="59">
        <v>120000</v>
      </c>
      <c r="F8" s="59"/>
      <c r="G8" s="59">
        <f>E8</f>
        <v>120000</v>
      </c>
      <c r="H8" s="55"/>
    </row>
    <row r="9" spans="2:8" ht="30" customHeight="1" x14ac:dyDescent="0.25">
      <c r="B9" s="58">
        <v>2</v>
      </c>
      <c r="C9" s="58" t="s">
        <v>100</v>
      </c>
      <c r="D9" s="59">
        <v>1</v>
      </c>
      <c r="E9" s="59">
        <v>89102</v>
      </c>
      <c r="F9" s="59">
        <v>4187</v>
      </c>
      <c r="G9" s="59">
        <f>F9+E9</f>
        <v>93289</v>
      </c>
      <c r="H9" s="55"/>
    </row>
    <row r="10" spans="2:8" ht="17.25" x14ac:dyDescent="0.25">
      <c r="B10" s="58">
        <v>3</v>
      </c>
      <c r="C10" s="58" t="s">
        <v>11</v>
      </c>
      <c r="D10" s="59">
        <v>1</v>
      </c>
      <c r="E10" s="59">
        <v>87975</v>
      </c>
      <c r="F10" s="59"/>
      <c r="G10" s="59">
        <f t="shared" ref="G10:G11" si="0">E10</f>
        <v>87975</v>
      </c>
      <c r="H10" s="55"/>
    </row>
    <row r="11" spans="2:8" ht="17.25" x14ac:dyDescent="0.25">
      <c r="B11" s="58">
        <v>4</v>
      </c>
      <c r="C11" s="58" t="s">
        <v>28</v>
      </c>
      <c r="D11" s="59">
        <v>1</v>
      </c>
      <c r="E11" s="59">
        <v>87975</v>
      </c>
      <c r="F11" s="59"/>
      <c r="G11" s="59">
        <f t="shared" si="0"/>
        <v>87975</v>
      </c>
      <c r="H11" s="55"/>
    </row>
    <row r="12" spans="2:8" ht="18" x14ac:dyDescent="0.25">
      <c r="B12" s="52"/>
      <c r="C12" s="53" t="s">
        <v>77</v>
      </c>
      <c r="D12" s="56">
        <f>SUM(D8:D11)</f>
        <v>4</v>
      </c>
      <c r="E12" s="57">
        <f>SUM(E8:E11)</f>
        <v>385052</v>
      </c>
      <c r="F12" s="57">
        <f t="shared" ref="F12" si="1">SUM(F8:F10)</f>
        <v>4187</v>
      </c>
      <c r="G12" s="57">
        <f>SUM(G8:G11)</f>
        <v>389239</v>
      </c>
      <c r="H12" s="55"/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P9" sqref="P9"/>
    </sheetView>
  </sheetViews>
  <sheetFormatPr defaultRowHeight="15" x14ac:dyDescent="0.25"/>
  <cols>
    <col min="1" max="1" width="3.28515625" customWidth="1"/>
    <col min="2" max="2" width="4.42578125" customWidth="1"/>
    <col min="3" max="3" width="17.85546875" customWidth="1"/>
    <col min="4" max="4" width="13.5703125" style="64" customWidth="1"/>
    <col min="6" max="6" width="10.42578125" customWidth="1"/>
    <col min="7" max="7" width="10.85546875" customWidth="1"/>
  </cols>
  <sheetData>
    <row r="2" spans="2:9" ht="50.25" customHeight="1" x14ac:dyDescent="0.25">
      <c r="B2" s="188" t="s">
        <v>101</v>
      </c>
      <c r="C2" s="188"/>
      <c r="D2" s="188"/>
      <c r="E2" s="188"/>
      <c r="F2" s="188"/>
      <c r="G2" s="188"/>
      <c r="H2" s="107"/>
      <c r="I2" s="107"/>
    </row>
    <row r="3" spans="2:9" ht="11.25" customHeight="1" thickBot="1" x14ac:dyDescent="0.3">
      <c r="B3" s="60"/>
    </row>
    <row r="4" spans="2:9" ht="72" thickBot="1" x14ac:dyDescent="0.3">
      <c r="B4" s="65" t="s">
        <v>102</v>
      </c>
      <c r="C4" s="66" t="s">
        <v>103</v>
      </c>
      <c r="D4" s="67" t="s">
        <v>104</v>
      </c>
      <c r="E4" s="68" t="s">
        <v>120</v>
      </c>
      <c r="F4" s="68" t="s">
        <v>121</v>
      </c>
      <c r="G4" s="68" t="s">
        <v>122</v>
      </c>
    </row>
    <row r="5" spans="2:9" ht="28.5" customHeight="1" thickBot="1" x14ac:dyDescent="0.3">
      <c r="B5" s="69">
        <v>1</v>
      </c>
      <c r="C5" s="70" t="s">
        <v>105</v>
      </c>
      <c r="D5" s="71">
        <v>1</v>
      </c>
      <c r="E5" s="72">
        <v>130000</v>
      </c>
      <c r="F5" s="70"/>
      <c r="G5" s="150">
        <v>130000</v>
      </c>
    </row>
    <row r="6" spans="2:9" ht="28.5" customHeight="1" thickBot="1" x14ac:dyDescent="0.3">
      <c r="B6" s="69">
        <v>2</v>
      </c>
      <c r="C6" s="70" t="s">
        <v>106</v>
      </c>
      <c r="D6" s="71">
        <v>1</v>
      </c>
      <c r="E6" s="72">
        <v>110000</v>
      </c>
      <c r="F6" s="70"/>
      <c r="G6" s="150">
        <v>110000</v>
      </c>
    </row>
    <row r="7" spans="2:9" ht="28.5" customHeight="1" thickBot="1" x14ac:dyDescent="0.3">
      <c r="B7" s="69">
        <v>3</v>
      </c>
      <c r="C7" s="70" t="s">
        <v>107</v>
      </c>
      <c r="D7" s="71" t="s">
        <v>119</v>
      </c>
      <c r="E7" s="70">
        <v>89610</v>
      </c>
      <c r="F7" s="70"/>
      <c r="G7" s="151">
        <v>100363</v>
      </c>
    </row>
    <row r="8" spans="2:9" ht="28.5" customHeight="1" thickBot="1" x14ac:dyDescent="0.3">
      <c r="B8" s="69">
        <v>4</v>
      </c>
      <c r="C8" s="70" t="s">
        <v>107</v>
      </c>
      <c r="D8" s="71" t="s">
        <v>119</v>
      </c>
      <c r="E8" s="70">
        <v>89610</v>
      </c>
      <c r="F8" s="70"/>
      <c r="G8" s="151">
        <v>100363</v>
      </c>
    </row>
    <row r="9" spans="2:9" ht="32.25" customHeight="1" thickBot="1" x14ac:dyDescent="0.3">
      <c r="B9" s="69">
        <v>5</v>
      </c>
      <c r="C9" s="70" t="s">
        <v>108</v>
      </c>
      <c r="D9" s="71" t="s">
        <v>74</v>
      </c>
      <c r="E9" s="70">
        <v>100363</v>
      </c>
      <c r="F9" s="70"/>
      <c r="G9" s="151">
        <v>50181</v>
      </c>
    </row>
    <row r="10" spans="2:9" ht="28.5" customHeight="1" thickBot="1" x14ac:dyDescent="0.3">
      <c r="B10" s="69">
        <v>6</v>
      </c>
      <c r="C10" s="70" t="s">
        <v>109</v>
      </c>
      <c r="D10" s="71" t="s">
        <v>74</v>
      </c>
      <c r="E10" s="70">
        <v>100363</v>
      </c>
      <c r="F10" s="70"/>
      <c r="G10" s="151">
        <v>50181</v>
      </c>
    </row>
    <row r="11" spans="2:9" ht="28.5" customHeight="1" thickBot="1" x14ac:dyDescent="0.3">
      <c r="B11" s="69">
        <v>7</v>
      </c>
      <c r="C11" s="70" t="s">
        <v>110</v>
      </c>
      <c r="D11" s="71">
        <v>1</v>
      </c>
      <c r="E11" s="70">
        <v>89610</v>
      </c>
      <c r="F11" s="70"/>
      <c r="G11" s="151">
        <v>89610</v>
      </c>
    </row>
    <row r="12" spans="2:9" ht="28.5" customHeight="1" thickBot="1" x14ac:dyDescent="0.3">
      <c r="B12" s="69">
        <v>8</v>
      </c>
      <c r="C12" s="70" t="s">
        <v>110</v>
      </c>
      <c r="D12" s="71">
        <v>1</v>
      </c>
      <c r="E12" s="70">
        <v>92618</v>
      </c>
      <c r="F12" s="70"/>
      <c r="G12" s="151">
        <v>92618</v>
      </c>
    </row>
    <row r="13" spans="2:9" ht="28.5" customHeight="1" thickBot="1" x14ac:dyDescent="0.3">
      <c r="B13" s="69">
        <v>9</v>
      </c>
      <c r="C13" s="70" t="s">
        <v>111</v>
      </c>
      <c r="D13" s="71" t="s">
        <v>74</v>
      </c>
      <c r="E13" s="70">
        <v>92618</v>
      </c>
      <c r="F13" s="70"/>
      <c r="G13" s="151">
        <v>46310</v>
      </c>
    </row>
    <row r="14" spans="2:9" ht="28.5" customHeight="1" thickBot="1" x14ac:dyDescent="0.3">
      <c r="B14" s="69">
        <v>10</v>
      </c>
      <c r="C14" s="70" t="s">
        <v>112</v>
      </c>
      <c r="D14" s="71">
        <v>1</v>
      </c>
      <c r="E14" s="70">
        <v>89610</v>
      </c>
      <c r="F14" s="70"/>
      <c r="G14" s="151">
        <v>89610</v>
      </c>
    </row>
    <row r="15" spans="2:9" ht="28.5" customHeight="1" thickBot="1" x14ac:dyDescent="0.3">
      <c r="B15" s="69">
        <v>11</v>
      </c>
      <c r="C15" s="70" t="s">
        <v>113</v>
      </c>
      <c r="D15" s="71">
        <v>1</v>
      </c>
      <c r="E15" s="70">
        <v>89610</v>
      </c>
      <c r="F15" s="70"/>
      <c r="G15" s="151">
        <v>89610</v>
      </c>
    </row>
    <row r="16" spans="2:9" ht="28.5" customHeight="1" thickBot="1" x14ac:dyDescent="0.3">
      <c r="B16" s="69">
        <v>12</v>
      </c>
      <c r="C16" s="70" t="s">
        <v>114</v>
      </c>
      <c r="D16" s="71" t="s">
        <v>74</v>
      </c>
      <c r="E16" s="70">
        <v>100000</v>
      </c>
      <c r="F16" s="70"/>
      <c r="G16" s="151">
        <v>50000</v>
      </c>
    </row>
    <row r="17" spans="2:7" ht="28.5" customHeight="1" thickBot="1" x14ac:dyDescent="0.3">
      <c r="B17" s="69">
        <v>13</v>
      </c>
      <c r="C17" s="70" t="s">
        <v>115</v>
      </c>
      <c r="D17" s="71" t="s">
        <v>116</v>
      </c>
      <c r="E17" s="70">
        <v>89610</v>
      </c>
      <c r="F17" s="70"/>
      <c r="G17" s="151">
        <v>44805</v>
      </c>
    </row>
    <row r="18" spans="2:7" ht="36" customHeight="1" thickBot="1" x14ac:dyDescent="0.3">
      <c r="B18" s="69">
        <v>14</v>
      </c>
      <c r="C18" s="70" t="s">
        <v>117</v>
      </c>
      <c r="D18" s="71">
        <v>1</v>
      </c>
      <c r="E18" s="70">
        <v>92618</v>
      </c>
      <c r="F18" s="70"/>
      <c r="G18" s="151">
        <v>92618</v>
      </c>
    </row>
    <row r="19" spans="2:7" ht="28.5" customHeight="1" x14ac:dyDescent="0.25">
      <c r="B19" s="108">
        <v>15</v>
      </c>
      <c r="C19" s="109" t="s">
        <v>123</v>
      </c>
      <c r="D19" s="110" t="s">
        <v>74</v>
      </c>
      <c r="E19" s="109">
        <v>92618</v>
      </c>
      <c r="F19" s="109"/>
      <c r="G19" s="152">
        <v>46310</v>
      </c>
    </row>
    <row r="20" spans="2:7" ht="15.75" x14ac:dyDescent="0.25">
      <c r="B20" s="111" t="s">
        <v>118</v>
      </c>
      <c r="C20" s="112" t="s">
        <v>77</v>
      </c>
      <c r="D20" s="113" t="s">
        <v>169</v>
      </c>
      <c r="E20" s="89"/>
      <c r="F20" s="89"/>
      <c r="G20" s="153">
        <f>SUM(G5:G19)</f>
        <v>1182579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P12" sqref="P12"/>
    </sheetView>
  </sheetViews>
  <sheetFormatPr defaultRowHeight="15" x14ac:dyDescent="0.25"/>
  <cols>
    <col min="1" max="1" width="3.28515625" customWidth="1"/>
    <col min="2" max="2" width="4.42578125" customWidth="1"/>
    <col min="3" max="3" width="17.85546875" customWidth="1"/>
    <col min="4" max="4" width="13.5703125" style="64" customWidth="1"/>
    <col min="5" max="5" width="10.5703125" customWidth="1"/>
    <col min="6" max="6" width="11.42578125" customWidth="1"/>
    <col min="7" max="7" width="15.28515625" customWidth="1"/>
  </cols>
  <sheetData>
    <row r="1" spans="2:7" ht="26.25" customHeight="1" x14ac:dyDescent="0.25">
      <c r="B1" s="73"/>
      <c r="C1" s="74"/>
      <c r="D1" s="75"/>
      <c r="E1" s="74"/>
      <c r="F1" s="74"/>
      <c r="G1" s="74"/>
    </row>
    <row r="2" spans="2:7" ht="49.5" customHeight="1" thickBot="1" x14ac:dyDescent="0.3">
      <c r="B2" s="188" t="s">
        <v>124</v>
      </c>
      <c r="C2" s="188"/>
      <c r="D2" s="188"/>
      <c r="E2" s="188"/>
      <c r="F2" s="188"/>
      <c r="G2" s="188"/>
    </row>
    <row r="3" spans="2:7" s="16" customFormat="1" ht="86.25" customHeight="1" thickBot="1" x14ac:dyDescent="0.25">
      <c r="B3" s="79" t="s">
        <v>102</v>
      </c>
      <c r="C3" s="80" t="s">
        <v>103</v>
      </c>
      <c r="D3" s="81" t="s">
        <v>104</v>
      </c>
      <c r="E3" s="81" t="s">
        <v>129</v>
      </c>
      <c r="F3" s="81" t="s">
        <v>130</v>
      </c>
      <c r="G3" s="82" t="s">
        <v>128</v>
      </c>
    </row>
    <row r="4" spans="2:7" ht="28.5" customHeight="1" thickBot="1" x14ac:dyDescent="0.3">
      <c r="B4" s="61">
        <v>1</v>
      </c>
      <c r="C4" s="62" t="s">
        <v>105</v>
      </c>
      <c r="D4" s="63">
        <v>1</v>
      </c>
      <c r="E4" s="62">
        <v>95000</v>
      </c>
      <c r="F4" s="62"/>
      <c r="G4" s="62">
        <v>95000</v>
      </c>
    </row>
    <row r="5" spans="2:7" ht="32.25" customHeight="1" thickBot="1" x14ac:dyDescent="0.3">
      <c r="B5" s="61">
        <v>2</v>
      </c>
      <c r="C5" s="62" t="s">
        <v>106</v>
      </c>
      <c r="D5" s="63">
        <v>1</v>
      </c>
      <c r="E5" s="62">
        <v>89610</v>
      </c>
      <c r="F5" s="62"/>
      <c r="G5" s="62">
        <v>89610</v>
      </c>
    </row>
    <row r="6" spans="2:7" ht="28.5" customHeight="1" thickBot="1" x14ac:dyDescent="0.3">
      <c r="B6" s="61">
        <v>3</v>
      </c>
      <c r="C6" s="62" t="s">
        <v>125</v>
      </c>
      <c r="D6" s="63" t="s">
        <v>74</v>
      </c>
      <c r="E6" s="62">
        <v>92618</v>
      </c>
      <c r="F6" s="62"/>
      <c r="G6" s="62">
        <v>46309</v>
      </c>
    </row>
    <row r="7" spans="2:7" ht="28.5" customHeight="1" thickBot="1" x14ac:dyDescent="0.3">
      <c r="B7" s="61">
        <v>4</v>
      </c>
      <c r="C7" s="62" t="s">
        <v>125</v>
      </c>
      <c r="D7" s="63" t="s">
        <v>74</v>
      </c>
      <c r="E7" s="62">
        <v>92618</v>
      </c>
      <c r="F7" s="62"/>
      <c r="G7" s="62">
        <v>46309</v>
      </c>
    </row>
    <row r="8" spans="2:7" ht="28.5" customHeight="1" thickBot="1" x14ac:dyDescent="0.3">
      <c r="B8" s="61">
        <v>5</v>
      </c>
      <c r="C8" s="62" t="s">
        <v>126</v>
      </c>
      <c r="D8" s="63" t="s">
        <v>74</v>
      </c>
      <c r="E8" s="62">
        <v>92618</v>
      </c>
      <c r="F8" s="62"/>
      <c r="G8" s="62">
        <v>46309</v>
      </c>
    </row>
    <row r="9" spans="2:7" ht="28.5" customHeight="1" thickBot="1" x14ac:dyDescent="0.3">
      <c r="B9" s="61">
        <v>6</v>
      </c>
      <c r="C9" s="62" t="s">
        <v>125</v>
      </c>
      <c r="D9" s="63" t="s">
        <v>74</v>
      </c>
      <c r="E9" s="62">
        <v>92618</v>
      </c>
      <c r="F9" s="62"/>
      <c r="G9" s="62">
        <v>46309</v>
      </c>
    </row>
    <row r="10" spans="2:7" ht="28.5" customHeight="1" x14ac:dyDescent="0.25">
      <c r="B10" s="83">
        <v>7</v>
      </c>
      <c r="C10" s="84" t="s">
        <v>127</v>
      </c>
      <c r="D10" s="85" t="s">
        <v>74</v>
      </c>
      <c r="E10" s="84">
        <v>89610</v>
      </c>
      <c r="F10" s="84"/>
      <c r="G10" s="84">
        <v>44805</v>
      </c>
    </row>
    <row r="11" spans="2:7" ht="28.5" customHeight="1" x14ac:dyDescent="0.25">
      <c r="B11" s="86"/>
      <c r="C11" s="86" t="s">
        <v>77</v>
      </c>
      <c r="D11" s="87" t="s">
        <v>170</v>
      </c>
      <c r="E11" s="86"/>
      <c r="F11" s="86"/>
      <c r="G11" s="86">
        <f>SUM(G4:G10)</f>
        <v>414651</v>
      </c>
    </row>
    <row r="12" spans="2:7" ht="28.5" customHeight="1" x14ac:dyDescent="0.25">
      <c r="B12" s="76"/>
      <c r="C12" s="76"/>
      <c r="D12" s="77"/>
      <c r="E12" s="76"/>
      <c r="F12" s="76"/>
      <c r="G12" s="76"/>
    </row>
    <row r="13" spans="2:7" ht="28.5" customHeight="1" x14ac:dyDescent="0.25">
      <c r="B13" s="76"/>
      <c r="C13" s="76"/>
      <c r="D13" s="77"/>
      <c r="E13" s="76"/>
      <c r="F13" s="76"/>
      <c r="G13" s="76"/>
    </row>
    <row r="14" spans="2:7" ht="36" customHeight="1" x14ac:dyDescent="0.25">
      <c r="B14" s="76"/>
      <c r="C14" s="76"/>
      <c r="D14" s="77"/>
      <c r="E14" s="76"/>
      <c r="F14" s="76"/>
      <c r="G14" s="76"/>
    </row>
    <row r="15" spans="2:7" ht="28.5" customHeight="1" x14ac:dyDescent="0.25">
      <c r="B15" s="76"/>
      <c r="C15" s="76"/>
      <c r="D15" s="77"/>
      <c r="E15" s="76"/>
      <c r="F15" s="76"/>
      <c r="G15" s="76"/>
    </row>
    <row r="16" spans="2:7" x14ac:dyDescent="0.25">
      <c r="B16" s="78"/>
      <c r="C16" s="74"/>
      <c r="D16" s="75"/>
      <c r="E16" s="74"/>
      <c r="F16" s="74"/>
      <c r="G16" s="74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opLeftCell="A7" zoomScale="140" zoomScaleNormal="140" workbookViewId="0">
      <selection activeCell="F19" sqref="F19"/>
    </sheetView>
  </sheetViews>
  <sheetFormatPr defaultRowHeight="15" x14ac:dyDescent="0.25"/>
  <cols>
    <col min="1" max="1" width="3" customWidth="1"/>
    <col min="2" max="2" width="4.42578125" customWidth="1"/>
    <col min="3" max="3" width="18.42578125" customWidth="1"/>
    <col min="4" max="4" width="10" customWidth="1"/>
    <col min="5" max="5" width="15.7109375" customWidth="1"/>
    <col min="6" max="6" width="13.140625" customWidth="1"/>
    <col min="7" max="7" width="12.140625" customWidth="1"/>
  </cols>
  <sheetData>
    <row r="2" spans="2:7" ht="69.75" customHeight="1" thickBot="1" x14ac:dyDescent="0.3">
      <c r="B2" s="191" t="s">
        <v>66</v>
      </c>
      <c r="C2" s="191"/>
      <c r="D2" s="191"/>
      <c r="E2" s="191"/>
      <c r="F2" s="191"/>
      <c r="G2" s="191"/>
    </row>
    <row r="3" spans="2:7" s="16" customFormat="1" ht="74.25" customHeight="1" x14ac:dyDescent="0.2">
      <c r="B3" s="192" t="s">
        <v>67</v>
      </c>
      <c r="C3" s="28" t="s">
        <v>79</v>
      </c>
      <c r="D3" s="192" t="s">
        <v>68</v>
      </c>
      <c r="E3" s="28" t="s">
        <v>78</v>
      </c>
      <c r="F3" s="192" t="s">
        <v>171</v>
      </c>
      <c r="G3" s="192" t="s">
        <v>69</v>
      </c>
    </row>
    <row r="4" spans="2:7" s="16" customFormat="1" ht="5.25" customHeight="1" thickBot="1" x14ac:dyDescent="0.25">
      <c r="B4" s="193"/>
      <c r="C4" s="29"/>
      <c r="D4" s="193"/>
      <c r="E4" s="29"/>
      <c r="F4" s="193"/>
      <c r="G4" s="193"/>
    </row>
    <row r="5" spans="2:7" ht="15.75" thickBot="1" x14ac:dyDescent="0.3">
      <c r="B5" s="30">
        <v>1</v>
      </c>
      <c r="C5" s="31" t="s">
        <v>5</v>
      </c>
      <c r="D5" s="31">
        <v>1</v>
      </c>
      <c r="E5" s="31">
        <v>130000</v>
      </c>
      <c r="F5" s="31"/>
      <c r="G5" s="31">
        <v>130000</v>
      </c>
    </row>
    <row r="6" spans="2:7" ht="15.75" thickBot="1" x14ac:dyDescent="0.3">
      <c r="B6" s="30">
        <v>2</v>
      </c>
      <c r="C6" s="31" t="s">
        <v>6</v>
      </c>
      <c r="D6" s="31">
        <v>1</v>
      </c>
      <c r="E6" s="31">
        <v>96000</v>
      </c>
      <c r="F6" s="31"/>
      <c r="G6" s="31">
        <v>96000</v>
      </c>
    </row>
    <row r="7" spans="2:7" ht="24.75" customHeight="1" thickBot="1" x14ac:dyDescent="0.3">
      <c r="B7" s="30">
        <v>3</v>
      </c>
      <c r="C7" s="31" t="s">
        <v>70</v>
      </c>
      <c r="D7" s="31">
        <v>1</v>
      </c>
      <c r="E7" s="31">
        <v>100000</v>
      </c>
      <c r="F7" s="31"/>
      <c r="G7" s="31">
        <v>100000</v>
      </c>
    </row>
    <row r="8" spans="2:7" ht="15.75" thickBot="1" x14ac:dyDescent="0.3">
      <c r="B8" s="30">
        <v>4</v>
      </c>
      <c r="C8" s="31" t="s">
        <v>71</v>
      </c>
      <c r="D8" s="31">
        <v>1</v>
      </c>
      <c r="E8" s="31">
        <v>93000</v>
      </c>
      <c r="F8" s="31"/>
      <c r="G8" s="31">
        <v>93000</v>
      </c>
    </row>
    <row r="9" spans="2:7" ht="15.75" thickBot="1" x14ac:dyDescent="0.3">
      <c r="B9" s="30">
        <v>5</v>
      </c>
      <c r="C9" s="31" t="s">
        <v>72</v>
      </c>
      <c r="D9" s="31">
        <v>1</v>
      </c>
      <c r="E9" s="31">
        <v>120000</v>
      </c>
      <c r="F9" s="31"/>
      <c r="G9" s="31">
        <v>120000</v>
      </c>
    </row>
    <row r="10" spans="2:7" ht="15.75" thickBot="1" x14ac:dyDescent="0.3">
      <c r="B10" s="30">
        <v>6</v>
      </c>
      <c r="C10" s="31" t="s">
        <v>45</v>
      </c>
      <c r="D10" s="31">
        <v>1</v>
      </c>
      <c r="E10" s="31">
        <v>90000</v>
      </c>
      <c r="F10" s="31"/>
      <c r="G10" s="31">
        <v>90000</v>
      </c>
    </row>
    <row r="11" spans="2:7" ht="30.75" thickBot="1" x14ac:dyDescent="0.3">
      <c r="B11" s="30">
        <v>7</v>
      </c>
      <c r="C11" s="31" t="s">
        <v>73</v>
      </c>
      <c r="D11" s="31">
        <v>1</v>
      </c>
      <c r="E11" s="31">
        <v>93000</v>
      </c>
      <c r="F11" s="31"/>
      <c r="G11" s="31">
        <v>93000</v>
      </c>
    </row>
    <row r="12" spans="2:7" ht="30.75" thickBot="1" x14ac:dyDescent="0.3">
      <c r="B12" s="30">
        <v>8</v>
      </c>
      <c r="C12" s="31" t="s">
        <v>73</v>
      </c>
      <c r="D12" s="31">
        <v>1</v>
      </c>
      <c r="E12" s="31">
        <v>93000</v>
      </c>
      <c r="F12" s="31"/>
      <c r="G12" s="31">
        <v>93000</v>
      </c>
    </row>
    <row r="13" spans="2:7" ht="30.75" thickBot="1" x14ac:dyDescent="0.3">
      <c r="B13" s="30">
        <v>9</v>
      </c>
      <c r="C13" s="31" t="s">
        <v>75</v>
      </c>
      <c r="D13" s="31">
        <v>1</v>
      </c>
      <c r="E13" s="31">
        <v>90000</v>
      </c>
      <c r="F13" s="31"/>
      <c r="G13" s="31">
        <v>90000</v>
      </c>
    </row>
    <row r="14" spans="2:7" ht="15.75" thickBot="1" x14ac:dyDescent="0.3">
      <c r="B14" s="30">
        <v>10</v>
      </c>
      <c r="C14" s="31" t="s">
        <v>38</v>
      </c>
      <c r="D14" s="31">
        <v>1</v>
      </c>
      <c r="E14" s="31">
        <v>93000</v>
      </c>
      <c r="F14" s="31"/>
      <c r="G14" s="31">
        <v>93000</v>
      </c>
    </row>
    <row r="15" spans="2:7" ht="15.75" thickBot="1" x14ac:dyDescent="0.3">
      <c r="B15" s="30">
        <v>11</v>
      </c>
      <c r="C15" s="31" t="s">
        <v>76</v>
      </c>
      <c r="D15" s="31">
        <v>1</v>
      </c>
      <c r="E15" s="31">
        <v>90000</v>
      </c>
      <c r="F15" s="31"/>
      <c r="G15" s="31">
        <v>90000</v>
      </c>
    </row>
    <row r="16" spans="2:7" ht="15.75" thickBot="1" x14ac:dyDescent="0.3">
      <c r="B16" s="189" t="s">
        <v>77</v>
      </c>
      <c r="C16" s="190"/>
      <c r="D16" s="31">
        <f>SUM(D5:D15)</f>
        <v>11</v>
      </c>
      <c r="E16" s="31">
        <f>SUM(E5:E15)</f>
        <v>1088000</v>
      </c>
      <c r="F16" s="31"/>
      <c r="G16" s="31">
        <f>SUM(G5:G15)</f>
        <v>1088000</v>
      </c>
    </row>
    <row r="17" spans="2:7" x14ac:dyDescent="0.25">
      <c r="B17" s="18"/>
      <c r="C17" s="18"/>
      <c r="D17" s="18"/>
      <c r="E17" s="18"/>
      <c r="F17" s="18"/>
      <c r="G17" s="18"/>
    </row>
  </sheetData>
  <mergeCells count="6">
    <mergeCell ref="B16:C16"/>
    <mergeCell ref="B2:G2"/>
    <mergeCell ref="B3:B4"/>
    <mergeCell ref="D3:D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Սևքար  (2)</vt:lpstr>
      <vt:lpstr>Ազատամուտ արվեստի դպ</vt:lpstr>
      <vt:lpstr>Ազատամուտ</vt:lpstr>
      <vt:lpstr>Ազատամուտ1</vt:lpstr>
      <vt:lpstr>Ազատամուտ մանկապարտեզ</vt:lpstr>
      <vt:lpstr>Դիտավանի մանկ</vt:lpstr>
      <vt:lpstr>Գետահովիտ մանկ</vt:lpstr>
      <vt:lpstr>Գետա ակումբ</vt:lpstr>
      <vt:lpstr>Գանձաքար ջուր</vt:lpstr>
      <vt:lpstr>Գանձաքար մշակույթի տուն</vt:lpstr>
      <vt:lpstr>Գանձ․մանկ</vt:lpstr>
      <vt:lpstr>Խաշթառակ</vt:lpstr>
      <vt:lpstr>Այգեհովիտ</vt:lpstr>
      <vt:lpstr>Այգեհովիտ մանկ</vt:lpstr>
      <vt:lpstr>Աչաջուր մանկ</vt:lpstr>
      <vt:lpstr>Աչաջուր մշակույթի տուն</vt:lpstr>
      <vt:lpstr>Աչաջուր երաժշտական դպ</vt:lpstr>
      <vt:lpstr>Սարիգյուղ ՄԱՆԿ</vt:lpstr>
      <vt:lpstr>Սարիգյուղ կոմունալ</vt:lpstr>
      <vt:lpstr>Բերքաբեր</vt:lpstr>
      <vt:lpstr>վազաշեն1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2022-01-21T10:46:48Z</dcterms:modified>
</cp:coreProperties>
</file>