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999" activeTab="1"/>
  </bookViews>
  <sheets>
    <sheet name="8 mnk Nor" sheetId="40" r:id="rId1"/>
    <sheet name="8 mnk Nor (2)" sheetId="65" r:id="rId2"/>
    <sheet name="arv1  nor" sheetId="44" r:id="rId3"/>
    <sheet name="erajsh nor (2)" sheetId="64" r:id="rId4"/>
    <sheet name="avanduyt nor," sheetId="42" r:id="rId5"/>
  </sheets>
  <calcPr calcId="125725"/>
</workbook>
</file>

<file path=xl/calcChain.xml><?xml version="1.0" encoding="utf-8"?>
<calcChain xmlns="http://schemas.openxmlformats.org/spreadsheetml/2006/main">
  <c r="E22" i="65"/>
  <c r="C22"/>
  <c r="F21"/>
  <c r="F20"/>
  <c r="F18"/>
  <c r="F17"/>
  <c r="F16"/>
  <c r="F15"/>
  <c r="F14"/>
  <c r="F13"/>
  <c r="F12"/>
  <c r="F11"/>
  <c r="F10"/>
  <c r="F9"/>
  <c r="F8"/>
  <c r="F7"/>
  <c r="F6"/>
  <c r="F5"/>
  <c r="F4"/>
  <c r="F22" s="1"/>
  <c r="F27" i="40"/>
  <c r="F28"/>
  <c r="F32"/>
  <c r="F33"/>
  <c r="F34"/>
  <c r="F35"/>
  <c r="F39"/>
  <c r="F40"/>
  <c r="F41"/>
  <c r="F46"/>
  <c r="F47"/>
  <c r="F66" s="1"/>
  <c r="F48"/>
  <c r="F49"/>
  <c r="F53"/>
  <c r="F54"/>
  <c r="F55"/>
  <c r="F56"/>
  <c r="F59"/>
  <c r="F61"/>
  <c r="F62"/>
  <c r="F63"/>
  <c r="F65"/>
  <c r="E66"/>
  <c r="F71"/>
  <c r="F72"/>
  <c r="F75"/>
  <c r="F78"/>
  <c r="F85"/>
  <c r="F86"/>
  <c r="F87"/>
  <c r="F88"/>
  <c r="C90"/>
  <c r="E90"/>
  <c r="F90"/>
  <c r="F15" i="42" l="1"/>
  <c r="F26"/>
  <c r="F25"/>
  <c r="C30" l="1"/>
  <c r="E29" i="64"/>
  <c r="F22"/>
  <c r="F28" i="42"/>
  <c r="F27"/>
  <c r="E22" i="40"/>
  <c r="F21"/>
  <c r="C22"/>
  <c r="F20"/>
  <c r="F16"/>
  <c r="E30" i="42"/>
  <c r="F12"/>
  <c r="F18"/>
  <c r="F11"/>
  <c r="F24" i="64"/>
  <c r="F26"/>
  <c r="F12"/>
  <c r="F19"/>
  <c r="F18"/>
  <c r="F10"/>
  <c r="F11"/>
  <c r="F16"/>
  <c r="F17"/>
  <c r="F25"/>
  <c r="F28"/>
  <c r="F9"/>
  <c r="F6" i="40"/>
  <c r="F7"/>
  <c r="F8"/>
  <c r="F9"/>
  <c r="F10"/>
  <c r="F11"/>
  <c r="F12"/>
  <c r="F13"/>
  <c r="F14"/>
  <c r="F15"/>
  <c r="F17"/>
  <c r="F18"/>
  <c r="F5"/>
  <c r="F4"/>
  <c r="F22" l="1"/>
  <c r="F29" i="64"/>
  <c r="F30" i="42"/>
  <c r="F10" i="44"/>
  <c r="F14"/>
  <c r="F15"/>
  <c r="F16"/>
  <c r="F17"/>
  <c r="F21"/>
  <c r="F22"/>
  <c r="F9"/>
  <c r="F23" l="1"/>
</calcChain>
</file>

<file path=xl/sharedStrings.xml><?xml version="1.0" encoding="utf-8"?>
<sst xmlns="http://schemas.openxmlformats.org/spreadsheetml/2006/main" count="226" uniqueCount="73">
  <si>
    <t>Ð/Ð</t>
  </si>
  <si>
    <t>Ð³ëïÇùÇ ³Ýí³ÝáõÙÁ</t>
  </si>
  <si>
    <t>Ð³ëïÇù³ÛÇÝ ÙÇ³íáñÁ</t>
  </si>
  <si>
    <t>Տնօրեն</t>
  </si>
  <si>
    <t>Հաշվապահ</t>
  </si>
  <si>
    <t>Հավաքարար</t>
  </si>
  <si>
    <t>Գործավար</t>
  </si>
  <si>
    <t>Մեթոդիստ</t>
  </si>
  <si>
    <t>Հոգեբան</t>
  </si>
  <si>
    <t>Ընդամենը</t>
  </si>
  <si>
    <t>X</t>
  </si>
  <si>
    <t>Ð²êî²îàôØ ºØª</t>
  </si>
  <si>
    <t>Ææºì²ÜÆ ø²Ô²ø²äºî</t>
  </si>
  <si>
    <r>
      <t xml:space="preserve">ì. </t>
    </r>
    <r>
      <rPr>
        <sz val="12"/>
        <color theme="1"/>
        <rFont val="Sylfaen"/>
        <family val="1"/>
        <charset val="204"/>
      </rPr>
      <t>ՂԱԼՈՒՄՅԱՆ</t>
    </r>
  </si>
  <si>
    <t>Փոխտնօրեն</t>
  </si>
  <si>
    <t>Դաստիրակ</t>
  </si>
  <si>
    <t>Բուժքույր</t>
  </si>
  <si>
    <t>Խոհարար</t>
  </si>
  <si>
    <t>Խոհարարի օգնական</t>
  </si>
  <si>
    <t>Նկարիչ</t>
  </si>
  <si>
    <t>Տնտեսվար</t>
  </si>
  <si>
    <t>Պահակ</t>
  </si>
  <si>
    <r>
      <t>ä³ßïáÝ³ÛÇÝ ¹ñáõÛ</t>
    </r>
    <r>
      <rPr>
        <sz val="9"/>
        <color theme="1"/>
        <rFont val="Sylfaen"/>
        <family val="1"/>
        <charset val="204"/>
      </rPr>
      <t>ք</t>
    </r>
    <r>
      <rPr>
        <sz val="9"/>
        <color theme="1"/>
        <rFont val="Arial LatArm"/>
        <family val="2"/>
      </rPr>
      <t>³ã³÷Á          ( ¹ñ³Ù )</t>
    </r>
  </si>
  <si>
    <r>
      <t xml:space="preserve"> ___% </t>
    </r>
    <r>
      <rPr>
        <sz val="9"/>
        <color theme="1"/>
        <rFont val="Sylfaen"/>
        <family val="1"/>
        <charset val="204"/>
      </rPr>
      <t>հավելավճար</t>
    </r>
    <r>
      <rPr>
        <sz val="9"/>
        <color theme="1"/>
        <rFont val="Arial LatArm"/>
        <family val="2"/>
      </rPr>
      <t xml:space="preserve">*  ( </t>
    </r>
    <r>
      <rPr>
        <sz val="9"/>
        <color theme="1"/>
        <rFont val="Sylfaen"/>
        <family val="1"/>
        <charset val="204"/>
      </rPr>
      <t>դրամ</t>
    </r>
    <r>
      <rPr>
        <sz val="9"/>
        <color theme="1"/>
        <rFont val="Arial LatArm"/>
        <family val="2"/>
      </rPr>
      <t xml:space="preserve"> )</t>
    </r>
  </si>
  <si>
    <r>
      <t>Ամսական</t>
    </r>
    <r>
      <rPr>
        <sz val="9"/>
        <color theme="1"/>
        <rFont val="Arial LatArm"/>
        <family val="2"/>
      </rPr>
      <t xml:space="preserve"> </t>
    </r>
    <r>
      <rPr>
        <sz val="9"/>
        <color theme="1"/>
        <rFont val="Sylfaen"/>
        <family val="1"/>
        <charset val="204"/>
      </rPr>
      <t>աշխատավարձ</t>
    </r>
    <r>
      <rPr>
        <sz val="9"/>
        <color theme="1"/>
        <rFont val="Arial LatArm"/>
        <family val="2"/>
      </rPr>
      <t xml:space="preserve">   ( ¹ñ³Ù )</t>
    </r>
  </si>
  <si>
    <t>Գլխավոր մասնագետ</t>
  </si>
  <si>
    <t>Գեղմասվար</t>
  </si>
  <si>
    <t>Գլխավոր հաշվապահ</t>
  </si>
  <si>
    <t>Դաստիարակի օգնական</t>
  </si>
  <si>
    <t>Տնօրեն ա/վարչական</t>
  </si>
  <si>
    <t>բ/ժամավճար</t>
  </si>
  <si>
    <t xml:space="preserve">          բ/ժամավճար</t>
  </si>
  <si>
    <t xml:space="preserve">                  բ/ժամավճար</t>
  </si>
  <si>
    <t>Լաբորանտ` ա/վարչական</t>
  </si>
  <si>
    <t>Կոնցերտմեստր</t>
  </si>
  <si>
    <t xml:space="preserve">                բ/ժամավճար</t>
  </si>
  <si>
    <t>Ուսմասվար ա/վարչական</t>
  </si>
  <si>
    <t>Հաշվապահի օգնական</t>
  </si>
  <si>
    <t>Դասատու ա/վարչական</t>
  </si>
  <si>
    <t>§___¦______________Ã</t>
  </si>
  <si>
    <r>
      <t>ä³ßïáÝ³ÛÇÝ ¹ñáõÛ</t>
    </r>
    <r>
      <rPr>
        <sz val="8"/>
        <color theme="1"/>
        <rFont val="Sylfaen"/>
        <family val="1"/>
        <charset val="204"/>
      </rPr>
      <t>ք</t>
    </r>
    <r>
      <rPr>
        <sz val="8"/>
        <color theme="1"/>
        <rFont val="Arial LatArm"/>
        <family val="2"/>
      </rPr>
      <t>³ã³÷Á          ( ¹ñ³Ù )</t>
    </r>
  </si>
  <si>
    <r>
      <t xml:space="preserve"> ___% </t>
    </r>
    <r>
      <rPr>
        <sz val="8"/>
        <color theme="1"/>
        <rFont val="Sylfaen"/>
        <family val="1"/>
        <charset val="204"/>
      </rPr>
      <t>հավելավճար</t>
    </r>
    <r>
      <rPr>
        <sz val="8"/>
        <color theme="1"/>
        <rFont val="Arial LatArm"/>
        <family val="2"/>
      </rPr>
      <t xml:space="preserve">*  ( </t>
    </r>
    <r>
      <rPr>
        <sz val="8"/>
        <color theme="1"/>
        <rFont val="Sylfaen"/>
        <family val="1"/>
        <charset val="204"/>
      </rPr>
      <t>դրամ</t>
    </r>
    <r>
      <rPr>
        <sz val="8"/>
        <color theme="1"/>
        <rFont val="Arial LatArm"/>
        <family val="2"/>
      </rPr>
      <t xml:space="preserve"> )</t>
    </r>
  </si>
  <si>
    <r>
      <t>Ամսական</t>
    </r>
    <r>
      <rPr>
        <sz val="8"/>
        <color theme="1"/>
        <rFont val="Arial LatArm"/>
        <family val="2"/>
      </rPr>
      <t xml:space="preserve"> </t>
    </r>
    <r>
      <rPr>
        <sz val="8"/>
        <color theme="1"/>
        <rFont val="Sylfaen"/>
        <family val="1"/>
        <charset val="204"/>
      </rPr>
      <t>աշխատավարձ</t>
    </r>
    <r>
      <rPr>
        <sz val="8"/>
        <color theme="1"/>
        <rFont val="Arial LatArm"/>
        <family val="2"/>
      </rPr>
      <t xml:space="preserve">              ( ¹ñ³Ù )</t>
    </r>
  </si>
  <si>
    <t xml:space="preserve">                    բ/ժամավճար</t>
  </si>
  <si>
    <t>Գործավար-դաս` ա/վարչական</t>
  </si>
  <si>
    <t>Գրադարանավար-դաս             ա/վարչական</t>
  </si>
  <si>
    <t>Պարի դասատու-1</t>
  </si>
  <si>
    <t>Դասատու-3</t>
  </si>
  <si>
    <r>
      <t xml:space="preserve">ì. </t>
    </r>
    <r>
      <rPr>
        <sz val="11"/>
        <color theme="1"/>
        <rFont val="Sylfaen"/>
        <family val="1"/>
        <charset val="204"/>
      </rPr>
      <t>ՂԱԼՈՒՄՅԱՆ</t>
    </r>
  </si>
  <si>
    <t>Ֆիզ. հրահանգիչ</t>
  </si>
  <si>
    <t>Բաժնի վարիչ դասատու ա/վարչական</t>
  </si>
  <si>
    <t>Հոգեբան-մանկավարժ</t>
  </si>
  <si>
    <t>Գրադանավար</t>
  </si>
  <si>
    <t>Մասնագետներ</t>
  </si>
  <si>
    <r>
      <t>Երաժշտ</t>
    </r>
    <r>
      <rPr>
        <sz val="11"/>
        <color theme="1"/>
        <rFont val="Arial LatArm"/>
        <family val="2"/>
      </rPr>
      <t>. ¹</t>
    </r>
    <r>
      <rPr>
        <sz val="11"/>
        <color theme="1"/>
        <rFont val="Sylfaen"/>
        <family val="1"/>
        <charset val="204"/>
      </rPr>
      <t xml:space="preserve">աստիարակ </t>
    </r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</si>
  <si>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ԹԻՎ</t>
    </r>
    <r>
      <rPr>
        <b/>
        <u/>
        <sz val="11"/>
        <color theme="1"/>
        <rFont val="Arial LatArm"/>
        <family val="2"/>
      </rPr>
      <t xml:space="preserve">  8 </t>
    </r>
    <r>
      <rPr>
        <b/>
        <u/>
        <sz val="11"/>
        <color theme="1"/>
        <rFont val="Sylfaen"/>
        <family val="1"/>
        <charset val="204"/>
      </rPr>
      <t>ՄԱՆԿԱՊԱՐՏԵԶ</t>
    </r>
    <r>
      <rPr>
        <b/>
        <u/>
        <sz val="11"/>
        <color theme="1"/>
        <rFont val="Arial LatArm"/>
        <family val="2"/>
      </rPr>
      <t xml:space="preserve">   </t>
    </r>
    <r>
      <rPr>
        <sz val="12"/>
        <color theme="1"/>
        <rFont val="Sylfaen"/>
        <family val="1"/>
        <charset val="204"/>
      </rPr>
      <t>ՀՈԱԿ</t>
    </r>
    <r>
      <rPr>
        <sz val="12"/>
        <color theme="1"/>
        <rFont val="Arial LatArm"/>
        <family val="2"/>
      </rPr>
      <t>-</t>
    </r>
    <r>
      <rPr>
        <sz val="12"/>
        <color theme="1"/>
        <rFont val="Sylfaen"/>
        <family val="1"/>
        <charset val="204"/>
      </rPr>
      <t>ի</t>
    </r>
    <r>
      <rPr>
        <sz val="12"/>
        <color theme="1"/>
        <rFont val="Arial LatArm"/>
        <family val="2"/>
      </rPr>
      <t xml:space="preserve">  Ñ³ëïÇù³óáõó³ÏÁ ¨ å³ßïáÝ³ÛÇÝ ¹ñáõÛù³ã³÷»ñÁ  2019թ. </t>
    </r>
  </si>
  <si>
    <t>Օտար լեզվի մասնագետ</t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</si>
  <si>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ԱՐՎԵՍՏԻ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ԴՊՐՈՑ</t>
    </r>
    <r>
      <rPr>
        <b/>
        <u/>
        <sz val="12"/>
        <color theme="1"/>
        <rFont val="Arial LatArm"/>
        <family val="2"/>
      </rPr>
      <t xml:space="preserve"> </t>
    </r>
    <r>
      <rPr>
        <sz val="12"/>
        <color theme="1"/>
        <rFont val="Sylfaen"/>
        <family val="1"/>
        <charset val="204"/>
      </rPr>
      <t>ՀՈԱԿ</t>
    </r>
    <r>
      <rPr>
        <sz val="12"/>
        <color theme="1"/>
        <rFont val="Arial LatArm"/>
        <family val="2"/>
      </rPr>
      <t>-</t>
    </r>
    <r>
      <rPr>
        <sz val="12"/>
        <color theme="1"/>
        <rFont val="Sylfaen"/>
        <family val="1"/>
        <charset val="204"/>
      </rPr>
      <t>ի</t>
    </r>
    <r>
      <rPr>
        <sz val="12"/>
        <color theme="1"/>
        <rFont val="Arial LatArm"/>
        <family val="2"/>
      </rPr>
      <t xml:space="preserve">  Ñ³ëïÇù³óáõó³ÏÁ ¨ å³ßïáÝ³ÛÇÝ ¹ñáõÛù³ã³÷»ñÁ  2019թ</t>
    </r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</si>
  <si>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ԵՐԱԺՇՏԱԿԱՆ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ԴՊՐՈՑ</t>
    </r>
    <r>
      <rPr>
        <b/>
        <u/>
        <sz val="11"/>
        <color theme="1"/>
        <rFont val="Arial LatArm"/>
        <family val="2"/>
      </rPr>
      <t xml:space="preserve">   </t>
    </r>
    <r>
      <rPr>
        <sz val="12"/>
        <color theme="1"/>
        <rFont val="Sylfaen"/>
        <family val="1"/>
        <charset val="204"/>
      </rPr>
      <t>ՀՈԱԿ</t>
    </r>
    <r>
      <rPr>
        <sz val="12"/>
        <color theme="1"/>
        <rFont val="Arial LatArm"/>
        <family val="2"/>
      </rPr>
      <t>-</t>
    </r>
    <r>
      <rPr>
        <sz val="12"/>
        <color theme="1"/>
        <rFont val="Sylfaen"/>
        <family val="1"/>
        <charset val="204"/>
      </rPr>
      <t>ի</t>
    </r>
    <r>
      <rPr>
        <sz val="12"/>
        <color theme="1"/>
        <rFont val="Arial LatArm"/>
        <family val="2"/>
      </rPr>
      <t xml:space="preserve">   Ñ³ëïÇù³óáõó³ÏÁ ¨ å³ßïáÝ³ÛÇÝ ¹ñáõÛù³ã³÷»ñÁ  2019թ </t>
    </r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</si>
  <si>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 </t>
    </r>
    <r>
      <rPr>
        <b/>
        <u/>
        <sz val="11"/>
        <color theme="1"/>
        <rFont val="Sylfaen"/>
        <family val="1"/>
        <charset val="204"/>
      </rPr>
      <t>ԱՎԱՆԴՈՒՅԹ</t>
    </r>
    <r>
      <rPr>
        <b/>
        <u/>
        <sz val="11"/>
        <color theme="1"/>
        <rFont val="Arial LatArm"/>
        <family val="2"/>
      </rPr>
      <t xml:space="preserve">   ՀՈԱԿ</t>
    </r>
    <r>
      <rPr>
        <sz val="12"/>
        <color theme="1"/>
        <rFont val="Arial LatArm"/>
        <family val="2"/>
      </rPr>
      <t>-</t>
    </r>
    <r>
      <rPr>
        <sz val="12"/>
        <color theme="1"/>
        <rFont val="Sylfaen"/>
        <family val="1"/>
        <charset val="204"/>
      </rPr>
      <t>ի</t>
    </r>
    <r>
      <rPr>
        <sz val="12"/>
        <color theme="1"/>
        <rFont val="Arial LatArm"/>
        <family val="2"/>
      </rPr>
      <t xml:space="preserve">  Ñ³ëïÇù³óáõó³ÏÁ ¨ å³ßïáÝ³ÛÇÝ ¹ñáõÛù³ã³÷»ñÁ 2019թ </t>
    </r>
  </si>
  <si>
    <t>Սան. հսկիչ</t>
  </si>
  <si>
    <t>Դիզայներ /նկարիչ/</t>
  </si>
  <si>
    <t>Օժանդակ բանվոր</t>
  </si>
  <si>
    <t>ժամավճար 33.5</t>
  </si>
  <si>
    <t xml:space="preserve">բ/ժամավճար </t>
  </si>
  <si>
    <t xml:space="preserve">Ժող/գործ  դասատու` ա/վարչական </t>
  </si>
  <si>
    <t>բ/ժամավճար 12.3</t>
  </si>
  <si>
    <t>Ժող/գործ /երգիչ/</t>
  </si>
  <si>
    <t>Սեզոնային աշխատող 0.4</t>
  </si>
  <si>
    <t>Գործավար/թարգմանիչ/</t>
  </si>
  <si>
    <t>Մեթոդիստ/ժող գ./</t>
  </si>
  <si>
    <t xml:space="preserve">    բ/ժամավճար 11.25</t>
  </si>
  <si>
    <t>Դասատու ժամավճար 7.9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</si>
</sst>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0.0"/>
  </numFmts>
  <fonts count="22"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sz val="12"/>
      <color theme="1"/>
      <name val="Arial LatArm"/>
      <family val="2"/>
    </font>
    <font>
      <b/>
      <u/>
      <sz val="11"/>
      <color theme="1"/>
      <name val="Sylfaen"/>
      <family val="1"/>
      <charset val="204"/>
    </font>
    <font>
      <b/>
      <u/>
      <sz val="11"/>
      <color theme="1"/>
      <name val="Arial LatArm"/>
      <family val="2"/>
    </font>
    <font>
      <b/>
      <u/>
      <sz val="12"/>
      <color theme="1"/>
      <name val="Arial LatArm"/>
      <family val="2"/>
    </font>
    <font>
      <sz val="11"/>
      <color theme="1"/>
      <name val="Arial LatArm"/>
      <family val="2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2"/>
      <color theme="1"/>
      <name val="Arial LatArm"/>
      <family val="2"/>
    </font>
    <font>
      <b/>
      <sz val="12"/>
      <color theme="1"/>
      <name val="Arial Unicode"/>
      <family val="2"/>
      <charset val="204"/>
    </font>
    <font>
      <sz val="12"/>
      <color theme="1"/>
      <name val="Arial Armenian"/>
      <family val="2"/>
    </font>
    <font>
      <sz val="12"/>
      <color theme="1"/>
      <name val="Arik Armenian"/>
      <family val="1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 LatArm"/>
      <family val="2"/>
    </font>
    <font>
      <sz val="9"/>
      <color theme="1"/>
      <name val="Sylfae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Arial LatArm"/>
      <family val="2"/>
    </font>
    <font>
      <sz val="8"/>
      <color theme="1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 Armenian"/>
      <family val="2"/>
    </font>
    <font>
      <sz val="11"/>
      <color theme="1"/>
      <name val="Arik Armeni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0" fontId="8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1" fontId="10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165" fontId="6" fillId="0" borderId="4" xfId="0" applyNumberFormat="1" applyFont="1" applyBorder="1" applyAlignment="1">
      <alignment horizontal="center" wrapText="1"/>
    </xf>
    <xf numFmtId="1" fontId="11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0" fillId="0" borderId="0" xfId="0" applyNumberFormat="1"/>
    <xf numFmtId="1" fontId="15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6" fillId="0" borderId="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Font="1"/>
    <xf numFmtId="1" fontId="20" fillId="0" borderId="0" xfId="0" applyNumberFormat="1" applyFont="1" applyAlignment="1">
      <alignment horizontal="right"/>
    </xf>
    <xf numFmtId="1" fontId="21" fillId="0" borderId="0" xfId="0" applyNumberFormat="1" applyFont="1" applyAlignment="1">
      <alignment horizontal="right"/>
    </xf>
    <xf numFmtId="1" fontId="0" fillId="0" borderId="0" xfId="0" applyNumberFormat="1" applyFont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" fontId="6" fillId="2" borderId="4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opLeftCell="A29" zoomScale="175" zoomScaleNormal="175" workbookViewId="0">
      <selection activeCell="A24" sqref="A24:XFD92"/>
    </sheetView>
  </sheetViews>
  <sheetFormatPr defaultRowHeight="15"/>
  <cols>
    <col min="1" max="1" width="5.7109375" customWidth="1"/>
    <col min="2" max="2" width="27.28515625" customWidth="1"/>
    <col min="3" max="3" width="9.140625" customWidth="1"/>
    <col min="4" max="4" width="12.140625" customWidth="1"/>
    <col min="5" max="5" width="12" customWidth="1"/>
    <col min="6" max="6" width="12.42578125" customWidth="1"/>
  </cols>
  <sheetData>
    <row r="1" spans="1:8" ht="39.75" customHeight="1" thickBot="1">
      <c r="A1" s="88" t="s">
        <v>55</v>
      </c>
      <c r="B1" s="88"/>
      <c r="C1" s="88"/>
      <c r="D1" s="88"/>
      <c r="E1" s="88"/>
      <c r="F1" s="3"/>
      <c r="G1" s="3"/>
      <c r="H1" s="3"/>
    </row>
    <row r="2" spans="1:8" ht="15.75" hidden="1" thickBot="1"/>
    <row r="3" spans="1:8" s="14" customFormat="1" ht="38.25" thickBot="1">
      <c r="A3" s="8" t="s">
        <v>0</v>
      </c>
      <c r="B3" s="9" t="s">
        <v>1</v>
      </c>
      <c r="C3" s="9" t="s">
        <v>2</v>
      </c>
      <c r="D3" s="9" t="s">
        <v>22</v>
      </c>
      <c r="E3" s="9" t="s">
        <v>23</v>
      </c>
      <c r="F3" s="10" t="s">
        <v>24</v>
      </c>
    </row>
    <row r="4" spans="1:8" s="13" customFormat="1" ht="15.75" thickBot="1">
      <c r="A4" s="40">
        <v>1</v>
      </c>
      <c r="B4" s="15" t="s">
        <v>3</v>
      </c>
      <c r="C4" s="11">
        <v>1</v>
      </c>
      <c r="D4" s="11">
        <v>85000</v>
      </c>
      <c r="E4" s="11"/>
      <c r="F4" s="11">
        <f>D4*C4</f>
        <v>85000</v>
      </c>
    </row>
    <row r="5" spans="1:8" s="13" customFormat="1" ht="15.75" thickBot="1">
      <c r="A5" s="40">
        <v>2</v>
      </c>
      <c r="B5" s="15" t="s">
        <v>14</v>
      </c>
      <c r="C5" s="11">
        <v>1</v>
      </c>
      <c r="D5" s="11">
        <v>72751</v>
      </c>
      <c r="E5" s="11">
        <v>2576</v>
      </c>
      <c r="F5" s="11">
        <f>D5*C5+E5</f>
        <v>75327</v>
      </c>
    </row>
    <row r="6" spans="1:8" s="13" customFormat="1" ht="15.75" thickBot="1">
      <c r="A6" s="49">
        <v>3</v>
      </c>
      <c r="B6" s="15" t="s">
        <v>4</v>
      </c>
      <c r="C6" s="11">
        <v>1</v>
      </c>
      <c r="D6" s="11">
        <v>72751</v>
      </c>
      <c r="E6" s="11">
        <v>2576</v>
      </c>
      <c r="F6" s="11">
        <f t="shared" ref="F6:F21" si="0">D6*C6+E6</f>
        <v>75327</v>
      </c>
    </row>
    <row r="7" spans="1:8" s="13" customFormat="1" ht="15.75" thickBot="1">
      <c r="A7" s="49">
        <v>4</v>
      </c>
      <c r="B7" s="15" t="s">
        <v>15</v>
      </c>
      <c r="C7" s="11">
        <v>4</v>
      </c>
      <c r="D7" s="11">
        <v>81481</v>
      </c>
      <c r="E7" s="11"/>
      <c r="F7" s="11">
        <f t="shared" si="0"/>
        <v>325924</v>
      </c>
    </row>
    <row r="8" spans="1:8" s="13" customFormat="1" ht="15.75" thickBot="1">
      <c r="A8" s="49">
        <v>5</v>
      </c>
      <c r="B8" s="15" t="s">
        <v>28</v>
      </c>
      <c r="C8" s="11">
        <v>3</v>
      </c>
      <c r="D8" s="11">
        <v>72751</v>
      </c>
      <c r="E8" s="11"/>
      <c r="F8" s="11">
        <f t="shared" si="0"/>
        <v>218253</v>
      </c>
    </row>
    <row r="9" spans="1:8" s="13" customFormat="1" ht="15.75" thickBot="1">
      <c r="A9" s="49">
        <v>6</v>
      </c>
      <c r="B9" s="15" t="s">
        <v>54</v>
      </c>
      <c r="C9" s="11">
        <v>1</v>
      </c>
      <c r="D9" s="11">
        <v>72751</v>
      </c>
      <c r="E9" s="11"/>
      <c r="F9" s="11">
        <f t="shared" si="0"/>
        <v>72751</v>
      </c>
    </row>
    <row r="10" spans="1:8" s="13" customFormat="1" ht="15.75" thickBot="1">
      <c r="A10" s="49">
        <v>7</v>
      </c>
      <c r="B10" s="15" t="s">
        <v>16</v>
      </c>
      <c r="C10" s="11">
        <v>1</v>
      </c>
      <c r="D10" s="60">
        <v>72751</v>
      </c>
      <c r="E10" s="11">
        <v>2576</v>
      </c>
      <c r="F10" s="11">
        <f t="shared" si="0"/>
        <v>75327</v>
      </c>
    </row>
    <row r="11" spans="1:8" s="13" customFormat="1" ht="15.75" thickBot="1">
      <c r="A11" s="49">
        <v>8</v>
      </c>
      <c r="B11" s="15" t="s">
        <v>17</v>
      </c>
      <c r="C11" s="11">
        <v>1</v>
      </c>
      <c r="D11" s="11">
        <v>72751</v>
      </c>
      <c r="E11" s="11"/>
      <c r="F11" s="11">
        <f t="shared" si="0"/>
        <v>72751</v>
      </c>
    </row>
    <row r="12" spans="1:8" s="13" customFormat="1" ht="15.75" thickBot="1">
      <c r="A12" s="49">
        <v>9</v>
      </c>
      <c r="B12" s="15" t="s">
        <v>18</v>
      </c>
      <c r="C12" s="11">
        <v>0.5</v>
      </c>
      <c r="D12" s="11">
        <v>72751</v>
      </c>
      <c r="E12" s="11"/>
      <c r="F12" s="11">
        <f t="shared" si="0"/>
        <v>36375.5</v>
      </c>
    </row>
    <row r="13" spans="1:8" s="13" customFormat="1" ht="15.75" thickBot="1">
      <c r="A13" s="49">
        <v>10</v>
      </c>
      <c r="B13" s="15" t="s">
        <v>20</v>
      </c>
      <c r="C13" s="11">
        <v>1</v>
      </c>
      <c r="D13" s="11">
        <v>72751</v>
      </c>
      <c r="E13" s="11"/>
      <c r="F13" s="11">
        <f t="shared" si="0"/>
        <v>72751</v>
      </c>
    </row>
    <row r="14" spans="1:8" s="13" customFormat="1" ht="22.5" customHeight="1" thickBot="1">
      <c r="A14" s="49">
        <v>11</v>
      </c>
      <c r="B14" s="15" t="s">
        <v>56</v>
      </c>
      <c r="C14" s="11">
        <v>1</v>
      </c>
      <c r="D14" s="11">
        <v>72751</v>
      </c>
      <c r="E14" s="11">
        <v>2576</v>
      </c>
      <c r="F14" s="11">
        <f t="shared" si="0"/>
        <v>75327</v>
      </c>
    </row>
    <row r="15" spans="1:8" s="13" customFormat="1" ht="15.75" thickBot="1">
      <c r="A15" s="49">
        <v>12</v>
      </c>
      <c r="B15" s="15" t="s">
        <v>8</v>
      </c>
      <c r="C15" s="11">
        <v>1</v>
      </c>
      <c r="D15" s="11">
        <v>72751</v>
      </c>
      <c r="E15" s="11">
        <v>2576</v>
      </c>
      <c r="F15" s="11">
        <f t="shared" si="0"/>
        <v>75327</v>
      </c>
    </row>
    <row r="16" spans="1:8" s="13" customFormat="1" ht="15.75" thickBot="1">
      <c r="A16" s="55">
        <v>13</v>
      </c>
      <c r="B16" s="15" t="s">
        <v>37</v>
      </c>
      <c r="C16" s="11">
        <v>1</v>
      </c>
      <c r="D16" s="11">
        <v>72751</v>
      </c>
      <c r="E16" s="11">
        <v>2576</v>
      </c>
      <c r="F16" s="11">
        <f t="shared" si="0"/>
        <v>75327</v>
      </c>
    </row>
    <row r="17" spans="1:6" s="13" customFormat="1" ht="15.75" thickBot="1">
      <c r="A17" s="55">
        <v>14</v>
      </c>
      <c r="B17" s="15" t="s">
        <v>49</v>
      </c>
      <c r="C17" s="11">
        <v>1</v>
      </c>
      <c r="D17" s="11">
        <v>72751</v>
      </c>
      <c r="E17" s="11"/>
      <c r="F17" s="11">
        <f t="shared" si="0"/>
        <v>72751</v>
      </c>
    </row>
    <row r="18" spans="1:6" s="13" customFormat="1" ht="15.75" thickBot="1">
      <c r="A18" s="55">
        <v>15</v>
      </c>
      <c r="B18" s="15" t="s">
        <v>21</v>
      </c>
      <c r="C18" s="11">
        <v>0.5</v>
      </c>
      <c r="D18" s="11">
        <v>72751</v>
      </c>
      <c r="E18" s="11"/>
      <c r="F18" s="11">
        <f t="shared" si="0"/>
        <v>36375.5</v>
      </c>
    </row>
    <row r="19" spans="1:6" s="13" customFormat="1" ht="15.75" thickBot="1">
      <c r="A19" s="55">
        <v>16</v>
      </c>
      <c r="B19" s="15" t="s">
        <v>19</v>
      </c>
      <c r="C19" s="11">
        <v>0.5</v>
      </c>
      <c r="D19" s="11">
        <v>72751</v>
      </c>
      <c r="E19" s="11">
        <v>2576</v>
      </c>
      <c r="F19" s="11">
        <v>37663</v>
      </c>
    </row>
    <row r="20" spans="1:6" s="13" customFormat="1" ht="15.75" thickBot="1">
      <c r="A20" s="58">
        <v>17</v>
      </c>
      <c r="B20" s="59" t="s">
        <v>26</v>
      </c>
      <c r="C20" s="60">
        <v>1</v>
      </c>
      <c r="D20" s="60">
        <v>72751</v>
      </c>
      <c r="E20" s="60"/>
      <c r="F20" s="60">
        <f t="shared" si="0"/>
        <v>72751</v>
      </c>
    </row>
    <row r="21" spans="1:6" s="13" customFormat="1" ht="15.75" thickBot="1">
      <c r="A21" s="58">
        <v>18</v>
      </c>
      <c r="B21" s="59" t="s">
        <v>60</v>
      </c>
      <c r="C21" s="60">
        <v>1</v>
      </c>
      <c r="D21" s="60">
        <v>72751</v>
      </c>
      <c r="E21" s="60"/>
      <c r="F21" s="60">
        <f t="shared" si="0"/>
        <v>72751</v>
      </c>
    </row>
    <row r="22" spans="1:6" s="13" customFormat="1" ht="18.75" thickBot="1">
      <c r="A22" s="40"/>
      <c r="B22" s="16" t="s">
        <v>9</v>
      </c>
      <c r="C22" s="12">
        <f>SUM(C4:C21)</f>
        <v>21.5</v>
      </c>
      <c r="D22" s="12" t="s">
        <v>10</v>
      </c>
      <c r="E22" s="12">
        <f>SUM(E5:E21)</f>
        <v>18032</v>
      </c>
      <c r="F22" s="12">
        <f>SUM(F4:F21)</f>
        <v>1628059</v>
      </c>
    </row>
    <row r="24" spans="1:6" ht="42" customHeight="1" thickBot="1">
      <c r="A24" s="89" t="s">
        <v>57</v>
      </c>
      <c r="B24" s="89"/>
      <c r="C24" s="89"/>
      <c r="D24" s="89"/>
      <c r="E24" s="89"/>
      <c r="F24" s="31"/>
    </row>
    <row r="25" spans="1:6" ht="16.5" hidden="1" thickBot="1">
      <c r="A25" s="2"/>
      <c r="C25" s="5"/>
      <c r="F25" s="31"/>
    </row>
    <row r="26" spans="1:6" s="14" customFormat="1" ht="37.5" customHeight="1" thickBot="1">
      <c r="A26" s="8" t="s">
        <v>0</v>
      </c>
      <c r="B26" s="9" t="s">
        <v>1</v>
      </c>
      <c r="C26" s="23" t="s">
        <v>2</v>
      </c>
      <c r="D26" s="9" t="s">
        <v>22</v>
      </c>
      <c r="E26" s="9" t="s">
        <v>23</v>
      </c>
      <c r="F26" s="32" t="s">
        <v>24</v>
      </c>
    </row>
    <row r="27" spans="1:6" s="4" customFormat="1" ht="17.25" customHeight="1" thickBot="1">
      <c r="A27" s="91">
        <v>1</v>
      </c>
      <c r="B27" s="21" t="s">
        <v>29</v>
      </c>
      <c r="C27" s="24">
        <v>1</v>
      </c>
      <c r="D27" s="19">
        <v>95000</v>
      </c>
      <c r="E27" s="19"/>
      <c r="F27" s="33">
        <f>D27*C27+E27</f>
        <v>95000</v>
      </c>
    </row>
    <row r="28" spans="1:6" s="4" customFormat="1" ht="17.25" customHeight="1" thickBot="1">
      <c r="A28" s="92"/>
      <c r="B28" s="21" t="s">
        <v>31</v>
      </c>
      <c r="C28" s="28">
        <v>1</v>
      </c>
      <c r="D28" s="19">
        <v>80000</v>
      </c>
      <c r="E28" s="19"/>
      <c r="F28" s="33">
        <f t="shared" ref="F28:F40" si="1">D28*C28+E28</f>
        <v>80000</v>
      </c>
    </row>
    <row r="29" spans="1:6" s="4" customFormat="1" ht="17.25" customHeight="1" thickBot="1">
      <c r="A29" s="91">
        <v>2</v>
      </c>
      <c r="B29" s="21" t="s">
        <v>33</v>
      </c>
      <c r="C29" s="27">
        <v>0.5</v>
      </c>
      <c r="D29" s="19">
        <v>80000</v>
      </c>
      <c r="E29" s="19"/>
      <c r="F29" s="33">
        <v>40000</v>
      </c>
    </row>
    <row r="30" spans="1:6" s="4" customFormat="1" ht="17.25" customHeight="1" thickBot="1">
      <c r="A30" s="92"/>
      <c r="B30" s="21" t="s">
        <v>32</v>
      </c>
      <c r="C30" s="27">
        <v>1.28</v>
      </c>
      <c r="D30" s="19">
        <v>80000</v>
      </c>
      <c r="E30" s="19"/>
      <c r="F30" s="33">
        <v>102400</v>
      </c>
    </row>
    <row r="31" spans="1:6" s="4" customFormat="1" ht="17.25" customHeight="1" thickBot="1">
      <c r="A31" s="63">
        <v>3</v>
      </c>
      <c r="B31" s="64" t="s">
        <v>47</v>
      </c>
      <c r="C31" s="65">
        <v>1.72</v>
      </c>
      <c r="D31" s="66">
        <v>80000</v>
      </c>
      <c r="E31" s="66"/>
      <c r="F31" s="67">
        <v>137760</v>
      </c>
    </row>
    <row r="32" spans="1:6" s="4" customFormat="1" ht="17.25" customHeight="1" thickBot="1">
      <c r="A32" s="82">
        <v>4</v>
      </c>
      <c r="B32" s="21" t="s">
        <v>7</v>
      </c>
      <c r="C32" s="27">
        <v>1</v>
      </c>
      <c r="D32" s="19">
        <v>72751</v>
      </c>
      <c r="E32" s="19">
        <v>2576</v>
      </c>
      <c r="F32" s="33">
        <f t="shared" si="1"/>
        <v>75327</v>
      </c>
    </row>
    <row r="33" spans="1:6" s="4" customFormat="1" ht="17.25" customHeight="1" thickBot="1">
      <c r="A33" s="82">
        <v>5</v>
      </c>
      <c r="B33" s="21" t="s">
        <v>4</v>
      </c>
      <c r="C33" s="27">
        <v>1</v>
      </c>
      <c r="D33" s="19">
        <v>85000</v>
      </c>
      <c r="E33" s="19"/>
      <c r="F33" s="33">
        <f t="shared" si="1"/>
        <v>85000</v>
      </c>
    </row>
    <row r="34" spans="1:6" s="4" customFormat="1" ht="17.25" customHeight="1" thickBot="1">
      <c r="A34" s="82">
        <v>6</v>
      </c>
      <c r="B34" s="21" t="s">
        <v>6</v>
      </c>
      <c r="C34" s="27">
        <v>1</v>
      </c>
      <c r="D34" s="19">
        <v>72751</v>
      </c>
      <c r="E34" s="19">
        <v>2576</v>
      </c>
      <c r="F34" s="33">
        <f t="shared" si="1"/>
        <v>75327</v>
      </c>
    </row>
    <row r="35" spans="1:6" s="4" customFormat="1" ht="17.25" customHeight="1" thickBot="1">
      <c r="A35" s="82">
        <v>7</v>
      </c>
      <c r="B35" s="21" t="s">
        <v>5</v>
      </c>
      <c r="C35" s="27">
        <v>1</v>
      </c>
      <c r="D35" s="19">
        <v>72751</v>
      </c>
      <c r="E35" s="19"/>
      <c r="F35" s="33">
        <f t="shared" si="1"/>
        <v>72751</v>
      </c>
    </row>
    <row r="36" spans="1:6" s="4" customFormat="1" ht="17.25" customHeight="1" thickBot="1">
      <c r="A36" s="63">
        <v>8</v>
      </c>
      <c r="B36" s="64" t="s">
        <v>46</v>
      </c>
      <c r="C36" s="68">
        <v>1.65</v>
      </c>
      <c r="D36" s="66">
        <v>80000</v>
      </c>
      <c r="E36" s="66"/>
      <c r="F36" s="67">
        <v>129600</v>
      </c>
    </row>
    <row r="37" spans="1:6" s="4" customFormat="1" ht="17.25" customHeight="1" thickBot="1">
      <c r="A37" s="63">
        <v>9</v>
      </c>
      <c r="B37" s="64" t="s">
        <v>47</v>
      </c>
      <c r="C37" s="69">
        <v>2.8</v>
      </c>
      <c r="D37" s="66">
        <v>80000</v>
      </c>
      <c r="E37" s="66"/>
      <c r="F37" s="67">
        <v>224000</v>
      </c>
    </row>
    <row r="38" spans="1:6" s="4" customFormat="1" ht="17.25" customHeight="1" thickBot="1">
      <c r="A38" s="82">
        <v>10</v>
      </c>
      <c r="B38" s="21" t="s">
        <v>34</v>
      </c>
      <c r="C38" s="24">
        <v>1</v>
      </c>
      <c r="D38" s="19">
        <v>80000</v>
      </c>
      <c r="E38" s="19"/>
      <c r="F38" s="33">
        <v>80000</v>
      </c>
    </row>
    <row r="39" spans="1:6" s="4" customFormat="1" ht="17.25" customHeight="1" thickBot="1">
      <c r="A39" s="82">
        <v>11</v>
      </c>
      <c r="B39" s="21" t="s">
        <v>20</v>
      </c>
      <c r="C39" s="27">
        <v>1</v>
      </c>
      <c r="D39" s="19">
        <v>72751</v>
      </c>
      <c r="E39" s="19">
        <v>2576</v>
      </c>
      <c r="F39" s="33">
        <f t="shared" si="1"/>
        <v>75327</v>
      </c>
    </row>
    <row r="40" spans="1:6" s="4" customFormat="1" ht="17.25" customHeight="1" thickBot="1">
      <c r="A40" s="82">
        <v>12</v>
      </c>
      <c r="B40" s="21" t="s">
        <v>37</v>
      </c>
      <c r="C40" s="27">
        <v>1</v>
      </c>
      <c r="D40" s="19">
        <v>72751</v>
      </c>
      <c r="E40" s="19">
        <v>2576</v>
      </c>
      <c r="F40" s="33">
        <f t="shared" si="1"/>
        <v>75327</v>
      </c>
    </row>
    <row r="41" spans="1:6" s="4" customFormat="1" ht="17.25" customHeight="1" thickBot="1">
      <c r="A41" s="82"/>
      <c r="B41" s="22" t="s">
        <v>9</v>
      </c>
      <c r="C41" s="26">
        <v>17.5</v>
      </c>
      <c r="D41" s="20" t="s">
        <v>10</v>
      </c>
      <c r="E41" s="20">
        <v>59632</v>
      </c>
      <c r="F41" s="34">
        <f>SUM(F27:F40)</f>
        <v>1347819</v>
      </c>
    </row>
    <row r="42" spans="1:6" s="4" customFormat="1" ht="15.75">
      <c r="A42" s="1"/>
      <c r="C42" s="25"/>
      <c r="F42" s="35"/>
    </row>
    <row r="43" spans="1:6" s="13" customFormat="1" ht="37.5" customHeight="1">
      <c r="A43" s="88" t="s">
        <v>58</v>
      </c>
      <c r="B43" s="88"/>
      <c r="C43" s="88"/>
      <c r="D43" s="88"/>
      <c r="E43" s="88"/>
      <c r="F43" s="88"/>
    </row>
    <row r="44" spans="1:6" s="13" customFormat="1" ht="1.5" customHeight="1" thickBot="1">
      <c r="F44" s="37"/>
    </row>
    <row r="45" spans="1:6" s="48" customFormat="1" ht="33.75" thickBot="1">
      <c r="A45" s="44" t="s">
        <v>0</v>
      </c>
      <c r="B45" s="45" t="s">
        <v>1</v>
      </c>
      <c r="C45" s="45" t="s">
        <v>2</v>
      </c>
      <c r="D45" s="45" t="s">
        <v>40</v>
      </c>
      <c r="E45" s="45" t="s">
        <v>41</v>
      </c>
      <c r="F45" s="46" t="s">
        <v>42</v>
      </c>
    </row>
    <row r="46" spans="1:6" s="18" customFormat="1" ht="15.75" thickBot="1">
      <c r="A46" s="86">
        <v>1</v>
      </c>
      <c r="B46" s="59" t="s">
        <v>29</v>
      </c>
      <c r="C46" s="60">
        <v>1</v>
      </c>
      <c r="D46" s="60">
        <v>110000</v>
      </c>
      <c r="E46" s="60"/>
      <c r="F46" s="61">
        <f>D46*C46+E46</f>
        <v>110000</v>
      </c>
    </row>
    <row r="47" spans="1:6" s="18" customFormat="1" ht="15.75" thickBot="1">
      <c r="A47" s="87"/>
      <c r="B47" s="15" t="s">
        <v>35</v>
      </c>
      <c r="C47" s="11">
        <v>0.4</v>
      </c>
      <c r="D47" s="11">
        <v>80000</v>
      </c>
      <c r="E47" s="11"/>
      <c r="F47" s="36">
        <f t="shared" ref="F47:F65" si="2">D47*C47+E47</f>
        <v>32000</v>
      </c>
    </row>
    <row r="48" spans="1:6" s="18" customFormat="1" ht="15.75" thickBot="1">
      <c r="A48" s="86">
        <v>2</v>
      </c>
      <c r="B48" s="15" t="s">
        <v>36</v>
      </c>
      <c r="C48" s="11">
        <v>1</v>
      </c>
      <c r="D48" s="11">
        <v>85000</v>
      </c>
      <c r="E48" s="11"/>
      <c r="F48" s="36">
        <f>D48*C48+E48</f>
        <v>85000</v>
      </c>
    </row>
    <row r="49" spans="1:11" s="18" customFormat="1" ht="15.75" thickBot="1">
      <c r="A49" s="87"/>
      <c r="B49" s="15" t="s">
        <v>30</v>
      </c>
      <c r="C49" s="11">
        <v>1.5</v>
      </c>
      <c r="D49" s="11">
        <v>80000</v>
      </c>
      <c r="E49" s="11"/>
      <c r="F49" s="36">
        <f t="shared" si="2"/>
        <v>120000</v>
      </c>
    </row>
    <row r="50" spans="1:11" s="18" customFormat="1" ht="30.75" thickBot="1">
      <c r="A50" s="86">
        <v>3</v>
      </c>
      <c r="B50" s="15" t="s">
        <v>50</v>
      </c>
      <c r="C50" s="11">
        <v>4</v>
      </c>
      <c r="D50" s="11">
        <v>0</v>
      </c>
      <c r="E50" s="11">
        <v>5000</v>
      </c>
      <c r="F50" s="36">
        <v>20000</v>
      </c>
    </row>
    <row r="51" spans="1:11" s="18" customFormat="1" ht="15.75" thickBot="1">
      <c r="A51" s="87"/>
      <c r="B51" s="15" t="s">
        <v>35</v>
      </c>
      <c r="C51" s="11">
        <v>6.11</v>
      </c>
      <c r="D51" s="11">
        <v>80000</v>
      </c>
      <c r="E51" s="11"/>
      <c r="F51" s="36">
        <v>488800</v>
      </c>
    </row>
    <row r="52" spans="1:11" s="18" customFormat="1" ht="15.75" thickBot="1">
      <c r="A52" s="80">
        <v>4</v>
      </c>
      <c r="B52" s="15" t="s">
        <v>63</v>
      </c>
      <c r="C52" s="11">
        <v>26</v>
      </c>
      <c r="D52" s="11">
        <v>80000</v>
      </c>
      <c r="E52" s="11"/>
      <c r="F52" s="11">
        <v>2680000</v>
      </c>
    </row>
    <row r="53" spans="1:11" s="18" customFormat="1" ht="30.75" thickBot="1">
      <c r="A53" s="86">
        <v>5</v>
      </c>
      <c r="B53" s="15" t="s">
        <v>44</v>
      </c>
      <c r="C53" s="11">
        <v>1</v>
      </c>
      <c r="D53" s="11">
        <v>72751</v>
      </c>
      <c r="E53" s="11"/>
      <c r="F53" s="36">
        <f t="shared" si="2"/>
        <v>72751</v>
      </c>
      <c r="K53" s="62"/>
    </row>
    <row r="54" spans="1:11" s="18" customFormat="1" ht="15.75" thickBot="1">
      <c r="A54" s="87"/>
      <c r="B54" s="15" t="s">
        <v>43</v>
      </c>
      <c r="C54" s="11">
        <v>1</v>
      </c>
      <c r="D54" s="11">
        <v>72751</v>
      </c>
      <c r="E54" s="11"/>
      <c r="F54" s="36">
        <f t="shared" si="2"/>
        <v>72751</v>
      </c>
    </row>
    <row r="55" spans="1:11" s="18" customFormat="1" ht="30.75" thickBot="1">
      <c r="A55" s="86">
        <v>6</v>
      </c>
      <c r="B55" s="15" t="s">
        <v>45</v>
      </c>
      <c r="C55" s="11">
        <v>1</v>
      </c>
      <c r="D55" s="11">
        <v>72751</v>
      </c>
      <c r="E55" s="11"/>
      <c r="F55" s="36">
        <f t="shared" si="2"/>
        <v>72751</v>
      </c>
    </row>
    <row r="56" spans="1:11" s="18" customFormat="1" ht="15.75" thickBot="1">
      <c r="A56" s="87"/>
      <c r="B56" s="15" t="s">
        <v>64</v>
      </c>
      <c r="C56" s="11">
        <v>0.8</v>
      </c>
      <c r="D56" s="11">
        <v>80000</v>
      </c>
      <c r="E56" s="11"/>
      <c r="F56" s="36">
        <f>D56*C56+E56</f>
        <v>64000</v>
      </c>
    </row>
    <row r="57" spans="1:11" s="18" customFormat="1" ht="30.75" thickBot="1">
      <c r="A57" s="86">
        <v>7</v>
      </c>
      <c r="B57" s="15" t="s">
        <v>65</v>
      </c>
      <c r="C57" s="11">
        <v>10</v>
      </c>
      <c r="D57" s="11">
        <v>80000</v>
      </c>
      <c r="E57" s="11"/>
      <c r="F57" s="36">
        <v>800000</v>
      </c>
    </row>
    <row r="58" spans="1:11" s="18" customFormat="1" ht="15.75" thickBot="1">
      <c r="A58" s="87"/>
      <c r="B58" s="15" t="s">
        <v>66</v>
      </c>
      <c r="C58" s="11">
        <v>10</v>
      </c>
      <c r="D58" s="11">
        <v>80000</v>
      </c>
      <c r="E58" s="11"/>
      <c r="F58" s="36">
        <v>984000</v>
      </c>
    </row>
    <row r="59" spans="1:11" s="18" customFormat="1" ht="15.75" thickBot="1">
      <c r="A59" s="80">
        <v>8</v>
      </c>
      <c r="B59" s="15" t="s">
        <v>27</v>
      </c>
      <c r="C59" s="11">
        <v>1</v>
      </c>
      <c r="D59" s="11">
        <v>95000</v>
      </c>
      <c r="E59" s="11"/>
      <c r="F59" s="36">
        <f t="shared" si="2"/>
        <v>95000</v>
      </c>
    </row>
    <row r="60" spans="1:11" s="18" customFormat="1" ht="15.75" thickBot="1">
      <c r="A60" s="80">
        <v>9</v>
      </c>
      <c r="B60" s="15" t="s">
        <v>37</v>
      </c>
      <c r="C60" s="11">
        <v>1</v>
      </c>
      <c r="D60" s="11">
        <v>72751</v>
      </c>
      <c r="E60" s="11"/>
      <c r="F60" s="36">
        <v>72751</v>
      </c>
    </row>
    <row r="61" spans="1:11" s="18" customFormat="1" ht="15.75" thickBot="1">
      <c r="A61" s="80">
        <v>10</v>
      </c>
      <c r="B61" s="15" t="s">
        <v>67</v>
      </c>
      <c r="C61" s="11">
        <v>3</v>
      </c>
      <c r="D61" s="11">
        <v>72751</v>
      </c>
      <c r="E61" s="11">
        <v>5153</v>
      </c>
      <c r="F61" s="36">
        <f t="shared" si="2"/>
        <v>223406</v>
      </c>
    </row>
    <row r="62" spans="1:11" s="18" customFormat="1" ht="15.75" thickBot="1">
      <c r="A62" s="80">
        <v>11</v>
      </c>
      <c r="B62" s="15" t="s">
        <v>20</v>
      </c>
      <c r="C62" s="11">
        <v>1</v>
      </c>
      <c r="D62" s="11">
        <v>72751</v>
      </c>
      <c r="E62" s="11"/>
      <c r="F62" s="36">
        <f t="shared" si="2"/>
        <v>72751</v>
      </c>
    </row>
    <row r="63" spans="1:11" s="18" customFormat="1" ht="15.75" thickBot="1">
      <c r="A63" s="41">
        <v>12</v>
      </c>
      <c r="B63" s="15" t="s">
        <v>5</v>
      </c>
      <c r="C63" s="11">
        <v>3</v>
      </c>
      <c r="D63" s="11">
        <v>72751</v>
      </c>
      <c r="E63" s="11">
        <v>2576</v>
      </c>
      <c r="F63" s="36">
        <f>D63*C63+E63</f>
        <v>220829</v>
      </c>
    </row>
    <row r="64" spans="1:11" s="18" customFormat="1" ht="15.75" thickBot="1">
      <c r="A64" s="57">
        <v>13</v>
      </c>
      <c r="B64" s="15" t="s">
        <v>68</v>
      </c>
      <c r="C64" s="11">
        <v>1</v>
      </c>
      <c r="D64" s="11">
        <v>72751</v>
      </c>
      <c r="E64" s="11"/>
      <c r="F64" s="36">
        <v>30312</v>
      </c>
    </row>
    <row r="65" spans="1:6" s="18" customFormat="1" ht="15.75" thickBot="1">
      <c r="A65" s="42">
        <v>14</v>
      </c>
      <c r="B65" s="15" t="s">
        <v>21</v>
      </c>
      <c r="C65" s="11">
        <v>1</v>
      </c>
      <c r="D65" s="11">
        <v>72751</v>
      </c>
      <c r="E65" s="11"/>
      <c r="F65" s="36">
        <f t="shared" si="2"/>
        <v>72751</v>
      </c>
    </row>
    <row r="66" spans="1:6" s="13" customFormat="1" ht="18.75" thickBot="1">
      <c r="A66" s="80"/>
      <c r="B66" s="16" t="s">
        <v>9</v>
      </c>
      <c r="C66" s="12">
        <v>54</v>
      </c>
      <c r="D66" s="12" t="s">
        <v>10</v>
      </c>
      <c r="E66" s="12">
        <f>SUM(E46:E65)</f>
        <v>12729</v>
      </c>
      <c r="F66" s="38">
        <f>SUM(F46:F65)</f>
        <v>6389853</v>
      </c>
    </row>
    <row r="67" spans="1:6" s="13" customFormat="1">
      <c r="F67" s="37"/>
    </row>
    <row r="68" spans="1:6" ht="39.75" customHeight="1">
      <c r="B68" s="90" t="s">
        <v>59</v>
      </c>
      <c r="C68" s="90"/>
      <c r="D68" s="90"/>
      <c r="E68" s="90"/>
      <c r="F68" s="90"/>
    </row>
    <row r="69" spans="1:6" hidden="1">
      <c r="F69" s="31"/>
    </row>
    <row r="70" spans="1:6" s="17" customFormat="1" ht="37.5">
      <c r="A70" s="75" t="s">
        <v>0</v>
      </c>
      <c r="B70" s="75" t="s">
        <v>1</v>
      </c>
      <c r="C70" s="75" t="s">
        <v>2</v>
      </c>
      <c r="D70" s="75" t="s">
        <v>22</v>
      </c>
      <c r="E70" s="75" t="s">
        <v>23</v>
      </c>
      <c r="F70" s="76" t="s">
        <v>24</v>
      </c>
    </row>
    <row r="71" spans="1:6" s="18" customFormat="1">
      <c r="A71" s="57">
        <v>1</v>
      </c>
      <c r="B71" s="56" t="s">
        <v>3</v>
      </c>
      <c r="C71" s="57">
        <v>1</v>
      </c>
      <c r="D71" s="57">
        <v>95000</v>
      </c>
      <c r="E71" s="57"/>
      <c r="F71" s="70">
        <f>D71*C71+E71</f>
        <v>95000</v>
      </c>
    </row>
    <row r="72" spans="1:6" s="18" customFormat="1">
      <c r="A72" s="57">
        <v>2</v>
      </c>
      <c r="B72" s="56" t="s">
        <v>4</v>
      </c>
      <c r="C72" s="57">
        <v>1</v>
      </c>
      <c r="D72" s="57">
        <v>80000</v>
      </c>
      <c r="E72" s="57"/>
      <c r="F72" s="70">
        <f t="shared" ref="F72:F88" si="3">D72*C72+E72</f>
        <v>80000</v>
      </c>
    </row>
    <row r="73" spans="1:6" s="18" customFormat="1">
      <c r="A73" s="57">
        <v>3</v>
      </c>
      <c r="B73" s="56" t="s">
        <v>25</v>
      </c>
      <c r="C73" s="57">
        <v>0.5</v>
      </c>
      <c r="D73" s="57">
        <v>72751</v>
      </c>
      <c r="E73" s="57">
        <v>2576</v>
      </c>
      <c r="F73" s="70">
        <v>37663</v>
      </c>
    </row>
    <row r="74" spans="1:6" s="18" customFormat="1">
      <c r="A74" s="57">
        <v>4</v>
      </c>
      <c r="B74" s="56" t="s">
        <v>25</v>
      </c>
      <c r="C74" s="57">
        <v>1</v>
      </c>
      <c r="D74" s="57">
        <v>72751</v>
      </c>
      <c r="E74" s="57"/>
      <c r="F74" s="70">
        <v>72751</v>
      </c>
    </row>
    <row r="75" spans="1:6" s="18" customFormat="1">
      <c r="A75" s="57">
        <v>5</v>
      </c>
      <c r="B75" s="56" t="s">
        <v>26</v>
      </c>
      <c r="C75" s="57">
        <v>1</v>
      </c>
      <c r="D75" s="57">
        <v>72751</v>
      </c>
      <c r="E75" s="57">
        <v>2576</v>
      </c>
      <c r="F75" s="70">
        <f>E75+D75</f>
        <v>75327</v>
      </c>
    </row>
    <row r="76" spans="1:6" s="18" customFormat="1">
      <c r="A76" s="57">
        <v>6</v>
      </c>
      <c r="B76" s="56" t="s">
        <v>52</v>
      </c>
      <c r="C76" s="57">
        <v>1.5</v>
      </c>
      <c r="D76" s="57">
        <v>72751</v>
      </c>
      <c r="E76" s="57">
        <v>5152</v>
      </c>
      <c r="F76" s="70">
        <v>112990</v>
      </c>
    </row>
    <row r="77" spans="1:6" s="18" customFormat="1">
      <c r="A77" s="57">
        <v>7</v>
      </c>
      <c r="B77" s="56" t="s">
        <v>52</v>
      </c>
      <c r="C77" s="57">
        <v>0.5</v>
      </c>
      <c r="D77" s="57">
        <v>72751</v>
      </c>
      <c r="E77" s="57"/>
      <c r="F77" s="70">
        <v>36376</v>
      </c>
    </row>
    <row r="78" spans="1:6" s="18" customFormat="1">
      <c r="A78" s="57">
        <v>8</v>
      </c>
      <c r="B78" s="56" t="s">
        <v>51</v>
      </c>
      <c r="C78" s="57">
        <v>1</v>
      </c>
      <c r="D78" s="57">
        <v>72751</v>
      </c>
      <c r="E78" s="57"/>
      <c r="F78" s="70">
        <f t="shared" si="3"/>
        <v>72751</v>
      </c>
    </row>
    <row r="79" spans="1:6" s="18" customFormat="1">
      <c r="A79" s="57">
        <v>9</v>
      </c>
      <c r="B79" s="56" t="s">
        <v>51</v>
      </c>
      <c r="C79" s="57">
        <v>1</v>
      </c>
      <c r="D79" s="57">
        <v>72751</v>
      </c>
      <c r="E79" s="57">
        <v>2576</v>
      </c>
      <c r="F79" s="70">
        <v>75327</v>
      </c>
    </row>
    <row r="80" spans="1:6" s="18" customFormat="1">
      <c r="A80" s="57">
        <v>10</v>
      </c>
      <c r="B80" s="42" t="s">
        <v>61</v>
      </c>
      <c r="C80" s="42">
        <v>1</v>
      </c>
      <c r="D80" s="42">
        <v>72751</v>
      </c>
      <c r="E80" s="42"/>
      <c r="F80" s="42">
        <v>72751</v>
      </c>
    </row>
    <row r="81" spans="1:6" s="18" customFormat="1">
      <c r="A81" s="57">
        <v>11</v>
      </c>
      <c r="B81" s="42" t="s">
        <v>69</v>
      </c>
      <c r="C81" s="42">
        <v>1</v>
      </c>
      <c r="D81" s="42">
        <v>75327</v>
      </c>
      <c r="E81" s="42"/>
      <c r="F81" s="42">
        <v>75327</v>
      </c>
    </row>
    <row r="82" spans="1:6" s="18" customFormat="1">
      <c r="A82" s="57">
        <v>12</v>
      </c>
      <c r="B82" s="42" t="s">
        <v>70</v>
      </c>
      <c r="C82" s="42">
        <v>1</v>
      </c>
      <c r="D82" s="42">
        <v>72751</v>
      </c>
      <c r="E82" s="42"/>
      <c r="F82" s="42">
        <v>72751</v>
      </c>
    </row>
    <row r="83" spans="1:6" s="18" customFormat="1">
      <c r="A83" s="57">
        <v>13</v>
      </c>
      <c r="B83" s="56" t="s">
        <v>53</v>
      </c>
      <c r="C83" s="57">
        <v>2.5</v>
      </c>
      <c r="D83" s="57">
        <v>72751</v>
      </c>
      <c r="E83" s="57">
        <v>6440</v>
      </c>
      <c r="F83" s="70">
        <v>188318</v>
      </c>
    </row>
    <row r="84" spans="1:6" s="18" customFormat="1">
      <c r="A84" s="84">
        <v>14</v>
      </c>
      <c r="B84" s="56" t="s">
        <v>38</v>
      </c>
      <c r="C84" s="57">
        <v>0.5</v>
      </c>
      <c r="D84" s="57">
        <v>72751</v>
      </c>
      <c r="E84" s="57">
        <v>2576</v>
      </c>
      <c r="F84" s="70">
        <v>37663</v>
      </c>
    </row>
    <row r="85" spans="1:6" s="18" customFormat="1">
      <c r="A85" s="85"/>
      <c r="B85" s="56" t="s">
        <v>71</v>
      </c>
      <c r="C85" s="57">
        <v>8</v>
      </c>
      <c r="D85" s="57">
        <v>80000</v>
      </c>
      <c r="E85" s="57"/>
      <c r="F85" s="70">
        <f>D85*11.25+E85</f>
        <v>900000</v>
      </c>
    </row>
    <row r="86" spans="1:6" s="18" customFormat="1">
      <c r="A86" s="81">
        <v>15</v>
      </c>
      <c r="B86" s="56" t="s">
        <v>72</v>
      </c>
      <c r="C86" s="57">
        <v>6</v>
      </c>
      <c r="D86" s="57">
        <v>80000</v>
      </c>
      <c r="E86" s="57"/>
      <c r="F86" s="70">
        <f>D86*7.9</f>
        <v>632000</v>
      </c>
    </row>
    <row r="87" spans="1:6" s="18" customFormat="1">
      <c r="A87" s="57">
        <v>16</v>
      </c>
      <c r="B87" s="56" t="s">
        <v>21</v>
      </c>
      <c r="C87" s="57">
        <v>0.5</v>
      </c>
      <c r="D87" s="57">
        <v>72751</v>
      </c>
      <c r="E87" s="57"/>
      <c r="F87" s="70">
        <f t="shared" si="3"/>
        <v>36375.5</v>
      </c>
    </row>
    <row r="88" spans="1:6" s="18" customFormat="1">
      <c r="A88" s="57">
        <v>17</v>
      </c>
      <c r="B88" s="56" t="s">
        <v>5</v>
      </c>
      <c r="C88" s="57">
        <v>1</v>
      </c>
      <c r="D88" s="57">
        <v>72751</v>
      </c>
      <c r="E88" s="57"/>
      <c r="F88" s="70">
        <f t="shared" si="3"/>
        <v>72751</v>
      </c>
    </row>
    <row r="89" spans="1:6" s="18" customFormat="1">
      <c r="A89" s="57">
        <v>18</v>
      </c>
      <c r="B89" s="56" t="s">
        <v>62</v>
      </c>
      <c r="C89" s="57">
        <v>0.5</v>
      </c>
      <c r="D89" s="57">
        <v>72751</v>
      </c>
      <c r="E89" s="57"/>
      <c r="F89" s="70">
        <v>36376</v>
      </c>
    </row>
    <row r="90" spans="1:6" s="18" customFormat="1" ht="18">
      <c r="A90" s="57"/>
      <c r="B90" s="71" t="s">
        <v>9</v>
      </c>
      <c r="C90" s="72">
        <f>SUM(C71:C89)</f>
        <v>30.5</v>
      </c>
      <c r="D90" s="73" t="s">
        <v>10</v>
      </c>
      <c r="E90" s="73">
        <f>SUM(E71:E89)</f>
        <v>21896</v>
      </c>
      <c r="F90" s="74">
        <f>SUM(F71:F89)</f>
        <v>2782497.5</v>
      </c>
    </row>
    <row r="91" spans="1:6" s="18" customFormat="1">
      <c r="F91" s="39"/>
    </row>
  </sheetData>
  <mergeCells count="13">
    <mergeCell ref="A27:A28"/>
    <mergeCell ref="A24:E24"/>
    <mergeCell ref="B68:F68"/>
    <mergeCell ref="A48:A49"/>
    <mergeCell ref="A46:A47"/>
    <mergeCell ref="A43:F43"/>
    <mergeCell ref="A29:A30"/>
    <mergeCell ref="A1:E1"/>
    <mergeCell ref="A84:A85"/>
    <mergeCell ref="A50:A51"/>
    <mergeCell ref="A53:A54"/>
    <mergeCell ref="A55:A56"/>
    <mergeCell ref="A57:A58"/>
  </mergeCells>
  <pageMargins left="0.7" right="0.7" top="0.32" bottom="0.3" header="0.2" footer="0.21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5" zoomScale="175" zoomScaleNormal="175" workbookViewId="0">
      <selection activeCell="A24" sqref="A24:XFD92"/>
    </sheetView>
  </sheetViews>
  <sheetFormatPr defaultRowHeight="15"/>
  <cols>
    <col min="1" max="1" width="5.7109375" customWidth="1"/>
    <col min="2" max="2" width="27.28515625" customWidth="1"/>
    <col min="3" max="3" width="9.140625" customWidth="1"/>
    <col min="4" max="4" width="12.140625" customWidth="1"/>
    <col min="5" max="5" width="12" customWidth="1"/>
    <col min="6" max="6" width="12.42578125" customWidth="1"/>
  </cols>
  <sheetData>
    <row r="1" spans="1:8" ht="39.75" customHeight="1" thickBot="1">
      <c r="A1" s="88" t="s">
        <v>55</v>
      </c>
      <c r="B1" s="88"/>
      <c r="C1" s="88"/>
      <c r="D1" s="88"/>
      <c r="E1" s="88"/>
      <c r="F1" s="3"/>
      <c r="G1" s="3"/>
      <c r="H1" s="3"/>
    </row>
    <row r="2" spans="1:8" ht="15.75" hidden="1" thickBot="1"/>
    <row r="3" spans="1:8" s="14" customFormat="1" ht="38.25" thickBot="1">
      <c r="A3" s="8" t="s">
        <v>0</v>
      </c>
      <c r="B3" s="9" t="s">
        <v>1</v>
      </c>
      <c r="C3" s="9" t="s">
        <v>2</v>
      </c>
      <c r="D3" s="9" t="s">
        <v>22</v>
      </c>
      <c r="E3" s="9" t="s">
        <v>23</v>
      </c>
      <c r="F3" s="10" t="s">
        <v>24</v>
      </c>
    </row>
    <row r="4" spans="1:8" s="13" customFormat="1" ht="15.75" thickBot="1">
      <c r="A4" s="83">
        <v>1</v>
      </c>
      <c r="B4" s="15" t="s">
        <v>3</v>
      </c>
      <c r="C4" s="11">
        <v>1</v>
      </c>
      <c r="D4" s="11">
        <v>85000</v>
      </c>
      <c r="E4" s="11"/>
      <c r="F4" s="11">
        <f>D4*C4</f>
        <v>85000</v>
      </c>
    </row>
    <row r="5" spans="1:8" s="13" customFormat="1" ht="15.75" thickBot="1">
      <c r="A5" s="83">
        <v>2</v>
      </c>
      <c r="B5" s="15" t="s">
        <v>14</v>
      </c>
      <c r="C5" s="11">
        <v>1</v>
      </c>
      <c r="D5" s="11">
        <v>72751</v>
      </c>
      <c r="E5" s="11">
        <v>2576</v>
      </c>
      <c r="F5" s="11">
        <f>D5*C5+E5</f>
        <v>75327</v>
      </c>
    </row>
    <row r="6" spans="1:8" s="13" customFormat="1" ht="15.75" thickBot="1">
      <c r="A6" s="83">
        <v>3</v>
      </c>
      <c r="B6" s="15" t="s">
        <v>4</v>
      </c>
      <c r="C6" s="11">
        <v>1</v>
      </c>
      <c r="D6" s="11">
        <v>72751</v>
      </c>
      <c r="E6" s="11">
        <v>2576</v>
      </c>
      <c r="F6" s="11">
        <f t="shared" ref="F6:F21" si="0">D6*C6+E6</f>
        <v>75327</v>
      </c>
    </row>
    <row r="7" spans="1:8" s="13" customFormat="1" ht="15.75" thickBot="1">
      <c r="A7" s="83">
        <v>4</v>
      </c>
      <c r="B7" s="15" t="s">
        <v>15</v>
      </c>
      <c r="C7" s="11">
        <v>4</v>
      </c>
      <c r="D7" s="11">
        <v>81481</v>
      </c>
      <c r="E7" s="11"/>
      <c r="F7" s="11">
        <f t="shared" si="0"/>
        <v>325924</v>
      </c>
    </row>
    <row r="8" spans="1:8" s="13" customFormat="1" ht="15.75" thickBot="1">
      <c r="A8" s="83">
        <v>5</v>
      </c>
      <c r="B8" s="15" t="s">
        <v>28</v>
      </c>
      <c r="C8" s="11">
        <v>3</v>
      </c>
      <c r="D8" s="11">
        <v>72751</v>
      </c>
      <c r="E8" s="11"/>
      <c r="F8" s="11">
        <f t="shared" si="0"/>
        <v>218253</v>
      </c>
    </row>
    <row r="9" spans="1:8" s="13" customFormat="1" ht="15.75" thickBot="1">
      <c r="A9" s="83">
        <v>6</v>
      </c>
      <c r="B9" s="15" t="s">
        <v>54</v>
      </c>
      <c r="C9" s="11">
        <v>1</v>
      </c>
      <c r="D9" s="11">
        <v>72751</v>
      </c>
      <c r="E9" s="11"/>
      <c r="F9" s="11">
        <f t="shared" si="0"/>
        <v>72751</v>
      </c>
    </row>
    <row r="10" spans="1:8" s="13" customFormat="1" ht="15.75" thickBot="1">
      <c r="A10" s="83">
        <v>7</v>
      </c>
      <c r="B10" s="15" t="s">
        <v>16</v>
      </c>
      <c r="C10" s="11">
        <v>1</v>
      </c>
      <c r="D10" s="60">
        <v>72751</v>
      </c>
      <c r="E10" s="11">
        <v>2576</v>
      </c>
      <c r="F10" s="11">
        <f t="shared" si="0"/>
        <v>75327</v>
      </c>
    </row>
    <row r="11" spans="1:8" s="13" customFormat="1" ht="15.75" thickBot="1">
      <c r="A11" s="83">
        <v>8</v>
      </c>
      <c r="B11" s="15" t="s">
        <v>17</v>
      </c>
      <c r="C11" s="11">
        <v>1</v>
      </c>
      <c r="D11" s="11">
        <v>72751</v>
      </c>
      <c r="E11" s="11"/>
      <c r="F11" s="11">
        <f t="shared" si="0"/>
        <v>72751</v>
      </c>
    </row>
    <row r="12" spans="1:8" s="13" customFormat="1" ht="15.75" thickBot="1">
      <c r="A12" s="83">
        <v>9</v>
      </c>
      <c r="B12" s="15" t="s">
        <v>18</v>
      </c>
      <c r="C12" s="11">
        <v>0.5</v>
      </c>
      <c r="D12" s="11">
        <v>72751</v>
      </c>
      <c r="E12" s="11"/>
      <c r="F12" s="11">
        <f t="shared" si="0"/>
        <v>36375.5</v>
      </c>
    </row>
    <row r="13" spans="1:8" s="13" customFormat="1" ht="15.75" thickBot="1">
      <c r="A13" s="83">
        <v>10</v>
      </c>
      <c r="B13" s="15" t="s">
        <v>20</v>
      </c>
      <c r="C13" s="11">
        <v>1</v>
      </c>
      <c r="D13" s="11">
        <v>72751</v>
      </c>
      <c r="E13" s="11"/>
      <c r="F13" s="11">
        <f t="shared" si="0"/>
        <v>72751</v>
      </c>
    </row>
    <row r="14" spans="1:8" s="13" customFormat="1" ht="22.5" customHeight="1" thickBot="1">
      <c r="A14" s="83">
        <v>11</v>
      </c>
      <c r="B14" s="15" t="s">
        <v>56</v>
      </c>
      <c r="C14" s="11">
        <v>1</v>
      </c>
      <c r="D14" s="11">
        <v>72751</v>
      </c>
      <c r="E14" s="11">
        <v>2576</v>
      </c>
      <c r="F14" s="11">
        <f t="shared" si="0"/>
        <v>75327</v>
      </c>
    </row>
    <row r="15" spans="1:8" s="13" customFormat="1" ht="15.75" thickBot="1">
      <c r="A15" s="83">
        <v>12</v>
      </c>
      <c r="B15" s="15" t="s">
        <v>8</v>
      </c>
      <c r="C15" s="11">
        <v>1</v>
      </c>
      <c r="D15" s="11">
        <v>72751</v>
      </c>
      <c r="E15" s="11">
        <v>2576</v>
      </c>
      <c r="F15" s="11">
        <f t="shared" si="0"/>
        <v>75327</v>
      </c>
    </row>
    <row r="16" spans="1:8" s="13" customFormat="1" ht="15.75" thickBot="1">
      <c r="A16" s="83">
        <v>13</v>
      </c>
      <c r="B16" s="15" t="s">
        <v>37</v>
      </c>
      <c r="C16" s="11">
        <v>1</v>
      </c>
      <c r="D16" s="11">
        <v>72751</v>
      </c>
      <c r="E16" s="11">
        <v>2576</v>
      </c>
      <c r="F16" s="11">
        <f t="shared" si="0"/>
        <v>75327</v>
      </c>
    </row>
    <row r="17" spans="1:6" s="13" customFormat="1" ht="15.75" thickBot="1">
      <c r="A17" s="83">
        <v>14</v>
      </c>
      <c r="B17" s="15" t="s">
        <v>49</v>
      </c>
      <c r="C17" s="11">
        <v>1</v>
      </c>
      <c r="D17" s="11">
        <v>72751</v>
      </c>
      <c r="E17" s="11"/>
      <c r="F17" s="11">
        <f t="shared" si="0"/>
        <v>72751</v>
      </c>
    </row>
    <row r="18" spans="1:6" s="13" customFormat="1" ht="15.75" thickBot="1">
      <c r="A18" s="83">
        <v>15</v>
      </c>
      <c r="B18" s="15" t="s">
        <v>21</v>
      </c>
      <c r="C18" s="11">
        <v>0.5</v>
      </c>
      <c r="D18" s="11">
        <v>72751</v>
      </c>
      <c r="E18" s="11"/>
      <c r="F18" s="11">
        <f t="shared" si="0"/>
        <v>36375.5</v>
      </c>
    </row>
    <row r="19" spans="1:6" s="13" customFormat="1" ht="15.75" thickBot="1">
      <c r="A19" s="83">
        <v>16</v>
      </c>
      <c r="B19" s="15" t="s">
        <v>19</v>
      </c>
      <c r="C19" s="11">
        <v>0.5</v>
      </c>
      <c r="D19" s="11">
        <v>72751</v>
      </c>
      <c r="E19" s="11">
        <v>2576</v>
      </c>
      <c r="F19" s="11">
        <v>37663</v>
      </c>
    </row>
    <row r="20" spans="1:6" s="13" customFormat="1" ht="15.75" thickBot="1">
      <c r="A20" s="58">
        <v>17</v>
      </c>
      <c r="B20" s="59" t="s">
        <v>26</v>
      </c>
      <c r="C20" s="60">
        <v>1</v>
      </c>
      <c r="D20" s="60">
        <v>72751</v>
      </c>
      <c r="E20" s="60"/>
      <c r="F20" s="60">
        <f t="shared" si="0"/>
        <v>72751</v>
      </c>
    </row>
    <row r="21" spans="1:6" s="13" customFormat="1" ht="15.75" thickBot="1">
      <c r="A21" s="58">
        <v>18</v>
      </c>
      <c r="B21" s="59" t="s">
        <v>60</v>
      </c>
      <c r="C21" s="60">
        <v>1</v>
      </c>
      <c r="D21" s="60">
        <v>72751</v>
      </c>
      <c r="E21" s="60"/>
      <c r="F21" s="60">
        <f t="shared" si="0"/>
        <v>72751</v>
      </c>
    </row>
    <row r="22" spans="1:6" s="13" customFormat="1" ht="18.75" thickBot="1">
      <c r="A22" s="83"/>
      <c r="B22" s="16" t="s">
        <v>9</v>
      </c>
      <c r="C22" s="12">
        <f>SUM(C4:C21)</f>
        <v>21.5</v>
      </c>
      <c r="D22" s="12" t="s">
        <v>10</v>
      </c>
      <c r="E22" s="12">
        <f>SUM(E5:E21)</f>
        <v>18032</v>
      </c>
      <c r="F22" s="12">
        <f>SUM(F4:F21)</f>
        <v>1628059</v>
      </c>
    </row>
  </sheetData>
  <mergeCells count="1">
    <mergeCell ref="A1:E1"/>
  </mergeCells>
  <pageMargins left="0.7" right="0.7" top="0.32" bottom="0.3" header="0.2" footer="0.2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zoomScale="130" zoomScaleNormal="130" workbookViewId="0">
      <selection activeCell="B27" sqref="B27"/>
    </sheetView>
  </sheetViews>
  <sheetFormatPr defaultRowHeight="15"/>
  <cols>
    <col min="1" max="1" width="3.140625" customWidth="1"/>
    <col min="2" max="2" width="27.42578125" customWidth="1"/>
    <col min="3" max="3" width="14.85546875" style="5" customWidth="1"/>
    <col min="4" max="4" width="13.7109375" customWidth="1"/>
    <col min="5" max="5" width="11.7109375" customWidth="1"/>
    <col min="6" max="6" width="13.140625" style="31" customWidth="1"/>
    <col min="7" max="7" width="21.42578125" customWidth="1"/>
  </cols>
  <sheetData>
    <row r="1" spans="1:6" ht="15.75">
      <c r="F1" s="29" t="s">
        <v>11</v>
      </c>
    </row>
    <row r="2" spans="1:6" ht="15.75">
      <c r="F2" s="29" t="s">
        <v>12</v>
      </c>
    </row>
    <row r="3" spans="1:6" ht="18">
      <c r="F3" s="29" t="s">
        <v>13</v>
      </c>
    </row>
    <row r="4" spans="1:6" ht="15.75">
      <c r="F4" s="30" t="s">
        <v>39</v>
      </c>
    </row>
    <row r="5" spans="1:6" ht="15.75">
      <c r="F5" s="30"/>
    </row>
    <row r="6" spans="1:6" ht="43.5" customHeight="1">
      <c r="A6" s="89" t="s">
        <v>57</v>
      </c>
      <c r="B6" s="89"/>
      <c r="C6" s="89"/>
      <c r="D6" s="89"/>
      <c r="E6" s="89"/>
    </row>
    <row r="7" spans="1:6" ht="16.5" thickBot="1">
      <c r="A7" s="2"/>
    </row>
    <row r="8" spans="1:6" s="14" customFormat="1" ht="45.75" customHeight="1" thickBot="1">
      <c r="A8" s="8" t="s">
        <v>0</v>
      </c>
      <c r="B8" s="9" t="s">
        <v>1</v>
      </c>
      <c r="C8" s="23" t="s">
        <v>2</v>
      </c>
      <c r="D8" s="9" t="s">
        <v>22</v>
      </c>
      <c r="E8" s="9" t="s">
        <v>23</v>
      </c>
      <c r="F8" s="32" t="s">
        <v>24</v>
      </c>
    </row>
    <row r="9" spans="1:6" s="4" customFormat="1" ht="21.75" customHeight="1" thickBot="1">
      <c r="A9" s="91">
        <v>1</v>
      </c>
      <c r="B9" s="21" t="s">
        <v>29</v>
      </c>
      <c r="C9" s="24">
        <v>1</v>
      </c>
      <c r="D9" s="19">
        <v>95000</v>
      </c>
      <c r="E9" s="19"/>
      <c r="F9" s="33">
        <f>D9*C9+E9</f>
        <v>95000</v>
      </c>
    </row>
    <row r="10" spans="1:6" s="4" customFormat="1" ht="21.75" customHeight="1" thickBot="1">
      <c r="A10" s="92"/>
      <c r="B10" s="21" t="s">
        <v>31</v>
      </c>
      <c r="C10" s="28">
        <v>1</v>
      </c>
      <c r="D10" s="19">
        <v>80000</v>
      </c>
      <c r="E10" s="19"/>
      <c r="F10" s="33">
        <f t="shared" ref="F10:F22" si="0">D10*C10+E10</f>
        <v>80000</v>
      </c>
    </row>
    <row r="11" spans="1:6" s="4" customFormat="1" ht="21.75" customHeight="1" thickBot="1">
      <c r="A11" s="91">
        <v>2</v>
      </c>
      <c r="B11" s="21" t="s">
        <v>33</v>
      </c>
      <c r="C11" s="27">
        <v>0.5</v>
      </c>
      <c r="D11" s="19">
        <v>80000</v>
      </c>
      <c r="E11" s="19"/>
      <c r="F11" s="33">
        <v>40000</v>
      </c>
    </row>
    <row r="12" spans="1:6" s="4" customFormat="1" ht="21.75" customHeight="1" thickBot="1">
      <c r="A12" s="92"/>
      <c r="B12" s="21" t="s">
        <v>32</v>
      </c>
      <c r="C12" s="27">
        <v>1.28</v>
      </c>
      <c r="D12" s="19">
        <v>80000</v>
      </c>
      <c r="E12" s="19"/>
      <c r="F12" s="33">
        <v>102400</v>
      </c>
    </row>
    <row r="13" spans="1:6" s="4" customFormat="1" ht="21.75" customHeight="1" thickBot="1">
      <c r="A13" s="63">
        <v>3</v>
      </c>
      <c r="B13" s="64" t="s">
        <v>47</v>
      </c>
      <c r="C13" s="65">
        <v>1.72</v>
      </c>
      <c r="D13" s="66">
        <v>80000</v>
      </c>
      <c r="E13" s="66"/>
      <c r="F13" s="67">
        <v>137760</v>
      </c>
    </row>
    <row r="14" spans="1:6" s="4" customFormat="1" ht="21.75" customHeight="1" thickBot="1">
      <c r="A14" s="43">
        <v>4</v>
      </c>
      <c r="B14" s="21" t="s">
        <v>7</v>
      </c>
      <c r="C14" s="27">
        <v>1</v>
      </c>
      <c r="D14" s="19">
        <v>72751</v>
      </c>
      <c r="E14" s="19">
        <v>2576</v>
      </c>
      <c r="F14" s="33">
        <f t="shared" si="0"/>
        <v>75327</v>
      </c>
    </row>
    <row r="15" spans="1:6" s="4" customFormat="1" ht="21.75" customHeight="1" thickBot="1">
      <c r="A15" s="54">
        <v>5</v>
      </c>
      <c r="B15" s="21" t="s">
        <v>4</v>
      </c>
      <c r="C15" s="27">
        <v>1</v>
      </c>
      <c r="D15" s="19">
        <v>85000</v>
      </c>
      <c r="E15" s="19"/>
      <c r="F15" s="33">
        <f t="shared" si="0"/>
        <v>85000</v>
      </c>
    </row>
    <row r="16" spans="1:6" s="4" customFormat="1" ht="21.75" customHeight="1" thickBot="1">
      <c r="A16" s="54">
        <v>6</v>
      </c>
      <c r="B16" s="21" t="s">
        <v>6</v>
      </c>
      <c r="C16" s="27">
        <v>1</v>
      </c>
      <c r="D16" s="19">
        <v>72751</v>
      </c>
      <c r="E16" s="19">
        <v>2576</v>
      </c>
      <c r="F16" s="33">
        <f t="shared" si="0"/>
        <v>75327</v>
      </c>
    </row>
    <row r="17" spans="1:6" s="4" customFormat="1" ht="21.75" customHeight="1" thickBot="1">
      <c r="A17" s="54">
        <v>7</v>
      </c>
      <c r="B17" s="21" t="s">
        <v>5</v>
      </c>
      <c r="C17" s="27">
        <v>1</v>
      </c>
      <c r="D17" s="19">
        <v>72751</v>
      </c>
      <c r="E17" s="19"/>
      <c r="F17" s="33">
        <f t="shared" si="0"/>
        <v>72751</v>
      </c>
    </row>
    <row r="18" spans="1:6" s="4" customFormat="1" ht="21.75" customHeight="1" thickBot="1">
      <c r="A18" s="63">
        <v>8</v>
      </c>
      <c r="B18" s="64" t="s">
        <v>46</v>
      </c>
      <c r="C18" s="68">
        <v>1.65</v>
      </c>
      <c r="D18" s="66">
        <v>80000</v>
      </c>
      <c r="E18" s="66"/>
      <c r="F18" s="67">
        <v>129600</v>
      </c>
    </row>
    <row r="19" spans="1:6" s="4" customFormat="1" ht="21.75" customHeight="1" thickBot="1">
      <c r="A19" s="63">
        <v>9</v>
      </c>
      <c r="B19" s="64" t="s">
        <v>47</v>
      </c>
      <c r="C19" s="69">
        <v>2.8</v>
      </c>
      <c r="D19" s="66">
        <v>80000</v>
      </c>
      <c r="E19" s="66"/>
      <c r="F19" s="67">
        <v>224000</v>
      </c>
    </row>
    <row r="20" spans="1:6" s="4" customFormat="1" ht="21.75" customHeight="1" thickBot="1">
      <c r="A20" s="54">
        <v>10</v>
      </c>
      <c r="B20" s="21" t="s">
        <v>34</v>
      </c>
      <c r="C20" s="24">
        <v>1</v>
      </c>
      <c r="D20" s="19">
        <v>80000</v>
      </c>
      <c r="E20" s="19"/>
      <c r="F20" s="33">
        <v>80000</v>
      </c>
    </row>
    <row r="21" spans="1:6" s="4" customFormat="1" ht="21.75" customHeight="1" thickBot="1">
      <c r="A21" s="54">
        <v>11</v>
      </c>
      <c r="B21" s="21" t="s">
        <v>20</v>
      </c>
      <c r="C21" s="27">
        <v>1</v>
      </c>
      <c r="D21" s="19">
        <v>72751</v>
      </c>
      <c r="E21" s="19">
        <v>2576</v>
      </c>
      <c r="F21" s="33">
        <f t="shared" si="0"/>
        <v>75327</v>
      </c>
    </row>
    <row r="22" spans="1:6" s="4" customFormat="1" ht="21.75" customHeight="1" thickBot="1">
      <c r="A22" s="54">
        <v>12</v>
      </c>
      <c r="B22" s="21" t="s">
        <v>37</v>
      </c>
      <c r="C22" s="27">
        <v>1</v>
      </c>
      <c r="D22" s="19">
        <v>72751</v>
      </c>
      <c r="E22" s="19">
        <v>2576</v>
      </c>
      <c r="F22" s="33">
        <f t="shared" si="0"/>
        <v>75327</v>
      </c>
    </row>
    <row r="23" spans="1:6" s="4" customFormat="1" ht="21.75" customHeight="1" thickBot="1">
      <c r="A23" s="43"/>
      <c r="B23" s="22" t="s">
        <v>9</v>
      </c>
      <c r="C23" s="26">
        <v>17.5</v>
      </c>
      <c r="D23" s="20" t="s">
        <v>10</v>
      </c>
      <c r="E23" s="20">
        <v>59632</v>
      </c>
      <c r="F23" s="34">
        <f>SUM(F9:F22)</f>
        <v>1347819</v>
      </c>
    </row>
    <row r="24" spans="1:6" s="4" customFormat="1" ht="15.75">
      <c r="A24" s="1"/>
      <c r="C24" s="25"/>
      <c r="F24" s="35"/>
    </row>
    <row r="26" spans="1:6" ht="18">
      <c r="C26" s="6"/>
      <c r="D26" s="7"/>
    </row>
  </sheetData>
  <mergeCells count="3">
    <mergeCell ref="A6:E6"/>
    <mergeCell ref="A9:A10"/>
    <mergeCell ref="A11:A1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opLeftCell="A16" zoomScale="130" zoomScaleNormal="130" workbookViewId="0">
      <selection activeCell="E17" sqref="E17"/>
    </sheetView>
  </sheetViews>
  <sheetFormatPr defaultRowHeight="15"/>
  <cols>
    <col min="1" max="1" width="5.5703125" style="13" customWidth="1"/>
    <col min="2" max="2" width="26.28515625" style="13" customWidth="1"/>
    <col min="3" max="4" width="11.5703125" style="13" customWidth="1"/>
    <col min="5" max="5" width="11.140625" style="13" customWidth="1"/>
    <col min="6" max="6" width="15.140625" style="37" customWidth="1"/>
    <col min="7" max="16384" width="9.140625" style="13"/>
  </cols>
  <sheetData>
    <row r="1" spans="1:11">
      <c r="E1" s="50"/>
      <c r="F1" s="51" t="s">
        <v>11</v>
      </c>
    </row>
    <row r="2" spans="1:11" ht="14.25" customHeight="1">
      <c r="D2" s="48"/>
      <c r="E2" s="50"/>
      <c r="F2" s="51" t="s">
        <v>12</v>
      </c>
    </row>
    <row r="3" spans="1:11" ht="11.25" customHeight="1">
      <c r="D3" s="48"/>
      <c r="E3" s="50"/>
      <c r="F3" s="51" t="s">
        <v>48</v>
      </c>
    </row>
    <row r="4" spans="1:11">
      <c r="E4" s="50"/>
      <c r="F4" s="52" t="s">
        <v>39</v>
      </c>
    </row>
    <row r="5" spans="1:11">
      <c r="E5" s="50"/>
      <c r="F5" s="53"/>
    </row>
    <row r="6" spans="1:11" ht="51.75" customHeight="1">
      <c r="A6" s="88" t="s">
        <v>58</v>
      </c>
      <c r="B6" s="88"/>
      <c r="C6" s="88"/>
      <c r="D6" s="88"/>
      <c r="E6" s="88"/>
      <c r="F6" s="88"/>
    </row>
    <row r="7" spans="1:11" ht="15.75" thickBot="1"/>
    <row r="8" spans="1:11" s="48" customFormat="1" ht="33.75" thickBot="1">
      <c r="A8" s="44" t="s">
        <v>0</v>
      </c>
      <c r="B8" s="45" t="s">
        <v>1</v>
      </c>
      <c r="C8" s="45" t="s">
        <v>2</v>
      </c>
      <c r="D8" s="45" t="s">
        <v>40</v>
      </c>
      <c r="E8" s="45" t="s">
        <v>41</v>
      </c>
      <c r="F8" s="46" t="s">
        <v>42</v>
      </c>
    </row>
    <row r="9" spans="1:11" s="18" customFormat="1" ht="15.75" thickBot="1">
      <c r="A9" s="86">
        <v>1</v>
      </c>
      <c r="B9" s="59" t="s">
        <v>29</v>
      </c>
      <c r="C9" s="60">
        <v>1</v>
      </c>
      <c r="D9" s="60">
        <v>110000</v>
      </c>
      <c r="E9" s="60"/>
      <c r="F9" s="61">
        <f>D9*C9+E9</f>
        <v>110000</v>
      </c>
    </row>
    <row r="10" spans="1:11" s="18" customFormat="1" ht="15.75" thickBot="1">
      <c r="A10" s="87"/>
      <c r="B10" s="15" t="s">
        <v>35</v>
      </c>
      <c r="C10" s="11">
        <v>0.4</v>
      </c>
      <c r="D10" s="11">
        <v>80000</v>
      </c>
      <c r="E10" s="11"/>
      <c r="F10" s="36">
        <f t="shared" ref="F10:F28" si="0">D10*C10+E10</f>
        <v>32000</v>
      </c>
    </row>
    <row r="11" spans="1:11" s="18" customFormat="1" ht="15.75" thickBot="1">
      <c r="A11" s="86">
        <v>2</v>
      </c>
      <c r="B11" s="15" t="s">
        <v>36</v>
      </c>
      <c r="C11" s="11">
        <v>1</v>
      </c>
      <c r="D11" s="11">
        <v>85000</v>
      </c>
      <c r="E11" s="11"/>
      <c r="F11" s="36">
        <f>D11*C11+E11</f>
        <v>85000</v>
      </c>
    </row>
    <row r="12" spans="1:11" s="18" customFormat="1" ht="15.75" thickBot="1">
      <c r="A12" s="87"/>
      <c r="B12" s="15" t="s">
        <v>30</v>
      </c>
      <c r="C12" s="11">
        <v>1.5</v>
      </c>
      <c r="D12" s="11">
        <v>80000</v>
      </c>
      <c r="E12" s="11"/>
      <c r="F12" s="36">
        <f t="shared" si="0"/>
        <v>120000</v>
      </c>
    </row>
    <row r="13" spans="1:11" s="18" customFormat="1" ht="30.75" thickBot="1">
      <c r="A13" s="86">
        <v>3</v>
      </c>
      <c r="B13" s="15" t="s">
        <v>50</v>
      </c>
      <c r="C13" s="11">
        <v>4</v>
      </c>
      <c r="D13" s="11">
        <v>0</v>
      </c>
      <c r="E13" s="11">
        <v>5000</v>
      </c>
      <c r="F13" s="36">
        <v>20000</v>
      </c>
    </row>
    <row r="14" spans="1:11" s="18" customFormat="1" ht="15.75" thickBot="1">
      <c r="A14" s="87"/>
      <c r="B14" s="15" t="s">
        <v>35</v>
      </c>
      <c r="C14" s="11">
        <v>6.11</v>
      </c>
      <c r="D14" s="11">
        <v>80000</v>
      </c>
      <c r="E14" s="11"/>
      <c r="F14" s="36">
        <v>488800</v>
      </c>
    </row>
    <row r="15" spans="1:11" s="18" customFormat="1" ht="15.75" thickBot="1">
      <c r="A15" s="77">
        <v>4</v>
      </c>
      <c r="B15" s="15" t="s">
        <v>63</v>
      </c>
      <c r="C15" s="11">
        <v>26</v>
      </c>
      <c r="D15" s="11">
        <v>80000</v>
      </c>
      <c r="E15" s="11"/>
      <c r="F15" s="11">
        <v>2680000</v>
      </c>
    </row>
    <row r="16" spans="1:11" s="18" customFormat="1" ht="30.75" thickBot="1">
      <c r="A16" s="86">
        <v>5</v>
      </c>
      <c r="B16" s="15" t="s">
        <v>44</v>
      </c>
      <c r="C16" s="11">
        <v>1</v>
      </c>
      <c r="D16" s="11">
        <v>72751</v>
      </c>
      <c r="E16" s="11"/>
      <c r="F16" s="36">
        <f t="shared" si="0"/>
        <v>72751</v>
      </c>
      <c r="K16" s="62"/>
    </row>
    <row r="17" spans="1:6" s="18" customFormat="1" ht="15.75" thickBot="1">
      <c r="A17" s="87"/>
      <c r="B17" s="15" t="s">
        <v>43</v>
      </c>
      <c r="C17" s="11">
        <v>1</v>
      </c>
      <c r="D17" s="11">
        <v>80000</v>
      </c>
      <c r="E17" s="11"/>
      <c r="F17" s="36">
        <f t="shared" si="0"/>
        <v>80000</v>
      </c>
    </row>
    <row r="18" spans="1:6" s="18" customFormat="1" ht="30.75" thickBot="1">
      <c r="A18" s="86">
        <v>6</v>
      </c>
      <c r="B18" s="15" t="s">
        <v>45</v>
      </c>
      <c r="C18" s="11">
        <v>1</v>
      </c>
      <c r="D18" s="11">
        <v>72751</v>
      </c>
      <c r="E18" s="11"/>
      <c r="F18" s="36">
        <f t="shared" ref="F18" si="1">D18*C18+E18</f>
        <v>72751</v>
      </c>
    </row>
    <row r="19" spans="1:6" s="18" customFormat="1" ht="15.75" thickBot="1">
      <c r="A19" s="87"/>
      <c r="B19" s="15" t="s">
        <v>64</v>
      </c>
      <c r="C19" s="11">
        <v>0.8</v>
      </c>
      <c r="D19" s="11">
        <v>80000</v>
      </c>
      <c r="E19" s="11"/>
      <c r="F19" s="36">
        <f>D19*C19+E19</f>
        <v>64000</v>
      </c>
    </row>
    <row r="20" spans="1:6" s="18" customFormat="1" ht="30.75" thickBot="1">
      <c r="A20" s="86">
        <v>7</v>
      </c>
      <c r="B20" s="15" t="s">
        <v>65</v>
      </c>
      <c r="C20" s="11">
        <v>10</v>
      </c>
      <c r="D20" s="11">
        <v>80000</v>
      </c>
      <c r="E20" s="11"/>
      <c r="F20" s="36">
        <v>800000</v>
      </c>
    </row>
    <row r="21" spans="1:6" s="18" customFormat="1" ht="15.75" thickBot="1">
      <c r="A21" s="87"/>
      <c r="B21" s="15" t="s">
        <v>66</v>
      </c>
      <c r="C21" s="11">
        <v>10</v>
      </c>
      <c r="D21" s="11">
        <v>80000</v>
      </c>
      <c r="E21" s="11"/>
      <c r="F21" s="36">
        <v>984000</v>
      </c>
    </row>
    <row r="22" spans="1:6" s="18" customFormat="1" ht="15.75" thickBot="1">
      <c r="A22" s="47">
        <v>8</v>
      </c>
      <c r="B22" s="15" t="s">
        <v>27</v>
      </c>
      <c r="C22" s="11">
        <v>1</v>
      </c>
      <c r="D22" s="11">
        <v>95000</v>
      </c>
      <c r="E22" s="11"/>
      <c r="F22" s="36">
        <f t="shared" si="0"/>
        <v>95000</v>
      </c>
    </row>
    <row r="23" spans="1:6" s="18" customFormat="1" ht="15.75" thickBot="1">
      <c r="A23" s="78">
        <v>9</v>
      </c>
      <c r="B23" s="15" t="s">
        <v>37</v>
      </c>
      <c r="C23" s="11">
        <v>1</v>
      </c>
      <c r="D23" s="11">
        <v>72751</v>
      </c>
      <c r="E23" s="11"/>
      <c r="F23" s="36">
        <v>72751</v>
      </c>
    </row>
    <row r="24" spans="1:6" s="18" customFormat="1" ht="15.75" thickBot="1">
      <c r="A24" s="49">
        <v>10</v>
      </c>
      <c r="B24" s="15" t="s">
        <v>67</v>
      </c>
      <c r="C24" s="11">
        <v>3</v>
      </c>
      <c r="D24" s="11">
        <v>72751</v>
      </c>
      <c r="E24" s="11">
        <v>5153</v>
      </c>
      <c r="F24" s="36">
        <f t="shared" si="0"/>
        <v>223406</v>
      </c>
    </row>
    <row r="25" spans="1:6" s="18" customFormat="1" ht="15.75" thickBot="1">
      <c r="A25" s="47">
        <v>11</v>
      </c>
      <c r="B25" s="15" t="s">
        <v>20</v>
      </c>
      <c r="C25" s="11">
        <v>1</v>
      </c>
      <c r="D25" s="11">
        <v>72751</v>
      </c>
      <c r="E25" s="11"/>
      <c r="F25" s="36">
        <f t="shared" si="0"/>
        <v>72751</v>
      </c>
    </row>
    <row r="26" spans="1:6" s="18" customFormat="1" ht="15.75" thickBot="1">
      <c r="A26" s="41">
        <v>12</v>
      </c>
      <c r="B26" s="15" t="s">
        <v>5</v>
      </c>
      <c r="C26" s="11">
        <v>3</v>
      </c>
      <c r="D26" s="11">
        <v>72751</v>
      </c>
      <c r="E26" s="11">
        <v>2576</v>
      </c>
      <c r="F26" s="36">
        <f>D26*C26+E26</f>
        <v>220829</v>
      </c>
    </row>
    <row r="27" spans="1:6" s="18" customFormat="1" ht="15.75" thickBot="1">
      <c r="A27" s="57">
        <v>13</v>
      </c>
      <c r="B27" s="15" t="s">
        <v>68</v>
      </c>
      <c r="C27" s="11">
        <v>1</v>
      </c>
      <c r="D27" s="11">
        <v>72751</v>
      </c>
      <c r="E27" s="11"/>
      <c r="F27" s="36">
        <v>30312</v>
      </c>
    </row>
    <row r="28" spans="1:6" s="18" customFormat="1" ht="15.75" thickBot="1">
      <c r="A28" s="42">
        <v>14</v>
      </c>
      <c r="B28" s="15" t="s">
        <v>21</v>
      </c>
      <c r="C28" s="11">
        <v>1</v>
      </c>
      <c r="D28" s="11">
        <v>72751</v>
      </c>
      <c r="E28" s="11"/>
      <c r="F28" s="36">
        <f t="shared" si="0"/>
        <v>72751</v>
      </c>
    </row>
    <row r="29" spans="1:6" ht="18.75" thickBot="1">
      <c r="A29" s="47"/>
      <c r="B29" s="16" t="s">
        <v>9</v>
      </c>
      <c r="C29" s="12">
        <v>54</v>
      </c>
      <c r="D29" s="12" t="s">
        <v>10</v>
      </c>
      <c r="E29" s="12">
        <f>SUM(E9:E28)</f>
        <v>12729</v>
      </c>
      <c r="F29" s="38">
        <f>SUM(F9:F28)</f>
        <v>6397102</v>
      </c>
    </row>
  </sheetData>
  <mergeCells count="7">
    <mergeCell ref="A6:F6"/>
    <mergeCell ref="A18:A19"/>
    <mergeCell ref="A13:A14"/>
    <mergeCell ref="A20:A21"/>
    <mergeCell ref="A9:A10"/>
    <mergeCell ref="A11:A12"/>
    <mergeCell ref="A16:A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zoomScale="145" zoomScaleNormal="145" workbookViewId="0">
      <selection activeCell="A8" sqref="A8:XFD31"/>
    </sheetView>
  </sheetViews>
  <sheetFormatPr defaultRowHeight="15"/>
  <cols>
    <col min="1" max="1" width="5.7109375" customWidth="1"/>
    <col min="2" max="2" width="26.28515625" customWidth="1"/>
    <col min="3" max="3" width="12.140625" customWidth="1"/>
    <col min="4" max="4" width="12.7109375" customWidth="1"/>
    <col min="5" max="5" width="11.28515625" customWidth="1"/>
    <col min="6" max="6" width="12.7109375" style="31" customWidth="1"/>
  </cols>
  <sheetData>
    <row r="1" spans="1:6" ht="10.5" customHeight="1"/>
    <row r="2" spans="1:6" ht="15.75">
      <c r="F2" s="29" t="s">
        <v>11</v>
      </c>
    </row>
    <row r="3" spans="1:6" ht="15.75">
      <c r="F3" s="29" t="s">
        <v>12</v>
      </c>
    </row>
    <row r="4" spans="1:6" ht="18">
      <c r="F4" s="29" t="s">
        <v>13</v>
      </c>
    </row>
    <row r="5" spans="1:6" ht="15.75">
      <c r="F5" s="30" t="s">
        <v>39</v>
      </c>
    </row>
    <row r="6" spans="1:6" ht="12" customHeight="1"/>
    <row r="7" spans="1:6" hidden="1"/>
    <row r="8" spans="1:6" ht="51.75" customHeight="1">
      <c r="B8" s="90" t="s">
        <v>59</v>
      </c>
      <c r="C8" s="90"/>
      <c r="D8" s="90"/>
      <c r="E8" s="90"/>
      <c r="F8" s="90"/>
    </row>
    <row r="10" spans="1:6" s="17" customFormat="1" ht="37.5">
      <c r="A10" s="75" t="s">
        <v>0</v>
      </c>
      <c r="B10" s="75" t="s">
        <v>1</v>
      </c>
      <c r="C10" s="75" t="s">
        <v>2</v>
      </c>
      <c r="D10" s="75" t="s">
        <v>22</v>
      </c>
      <c r="E10" s="75" t="s">
        <v>23</v>
      </c>
      <c r="F10" s="76" t="s">
        <v>24</v>
      </c>
    </row>
    <row r="11" spans="1:6" s="18" customFormat="1">
      <c r="A11" s="57">
        <v>1</v>
      </c>
      <c r="B11" s="56" t="s">
        <v>3</v>
      </c>
      <c r="C11" s="57">
        <v>1</v>
      </c>
      <c r="D11" s="57">
        <v>95000</v>
      </c>
      <c r="E11" s="57"/>
      <c r="F11" s="70">
        <f>D11*C11+E11</f>
        <v>95000</v>
      </c>
    </row>
    <row r="12" spans="1:6" s="18" customFormat="1">
      <c r="A12" s="57">
        <v>2</v>
      </c>
      <c r="B12" s="56" t="s">
        <v>4</v>
      </c>
      <c r="C12" s="57">
        <v>1</v>
      </c>
      <c r="D12" s="57">
        <v>80000</v>
      </c>
      <c r="E12" s="57"/>
      <c r="F12" s="70">
        <f t="shared" ref="F12:F28" si="0">D12*C12+E12</f>
        <v>80000</v>
      </c>
    </row>
    <row r="13" spans="1:6" s="18" customFormat="1">
      <c r="A13" s="57">
        <v>3</v>
      </c>
      <c r="B13" s="56" t="s">
        <v>25</v>
      </c>
      <c r="C13" s="57">
        <v>0.5</v>
      </c>
      <c r="D13" s="57">
        <v>72751</v>
      </c>
      <c r="E13" s="57">
        <v>2576</v>
      </c>
      <c r="F13" s="70">
        <v>37663</v>
      </c>
    </row>
    <row r="14" spans="1:6" s="18" customFormat="1">
      <c r="A14" s="57">
        <v>4</v>
      </c>
      <c r="B14" s="56" t="s">
        <v>25</v>
      </c>
      <c r="C14" s="57">
        <v>1</v>
      </c>
      <c r="D14" s="57">
        <v>72751</v>
      </c>
      <c r="E14" s="57"/>
      <c r="F14" s="70">
        <v>72751</v>
      </c>
    </row>
    <row r="15" spans="1:6" s="18" customFormat="1">
      <c r="A15" s="57">
        <v>5</v>
      </c>
      <c r="B15" s="56" t="s">
        <v>26</v>
      </c>
      <c r="C15" s="57">
        <v>1</v>
      </c>
      <c r="D15" s="57">
        <v>72751</v>
      </c>
      <c r="E15" s="57">
        <v>2576</v>
      </c>
      <c r="F15" s="70">
        <f>E15+D15</f>
        <v>75327</v>
      </c>
    </row>
    <row r="16" spans="1:6" s="18" customFormat="1">
      <c r="A16" s="57">
        <v>6</v>
      </c>
      <c r="B16" s="56" t="s">
        <v>52</v>
      </c>
      <c r="C16" s="57">
        <v>1.5</v>
      </c>
      <c r="D16" s="57">
        <v>72751</v>
      </c>
      <c r="E16" s="57">
        <v>5152</v>
      </c>
      <c r="F16" s="70">
        <v>112990</v>
      </c>
    </row>
    <row r="17" spans="1:6" s="18" customFormat="1">
      <c r="A17" s="57">
        <v>7</v>
      </c>
      <c r="B17" s="56" t="s">
        <v>52</v>
      </c>
      <c r="C17" s="57">
        <v>0.5</v>
      </c>
      <c r="D17" s="57">
        <v>72751</v>
      </c>
      <c r="E17" s="57"/>
      <c r="F17" s="70">
        <v>36376</v>
      </c>
    </row>
    <row r="18" spans="1:6" s="18" customFormat="1">
      <c r="A18" s="57">
        <v>8</v>
      </c>
      <c r="B18" s="56" t="s">
        <v>51</v>
      </c>
      <c r="C18" s="57">
        <v>1</v>
      </c>
      <c r="D18" s="57">
        <v>72751</v>
      </c>
      <c r="E18" s="57"/>
      <c r="F18" s="70">
        <f t="shared" si="0"/>
        <v>72751</v>
      </c>
    </row>
    <row r="19" spans="1:6" s="18" customFormat="1">
      <c r="A19" s="57">
        <v>9</v>
      </c>
      <c r="B19" s="56" t="s">
        <v>51</v>
      </c>
      <c r="C19" s="57">
        <v>1</v>
      </c>
      <c r="D19" s="57">
        <v>72751</v>
      </c>
      <c r="E19" s="57">
        <v>2576</v>
      </c>
      <c r="F19" s="70">
        <v>75327</v>
      </c>
    </row>
    <row r="20" spans="1:6" s="18" customFormat="1">
      <c r="A20" s="57">
        <v>10</v>
      </c>
      <c r="B20" s="42" t="s">
        <v>61</v>
      </c>
      <c r="C20" s="42">
        <v>1</v>
      </c>
      <c r="D20" s="42">
        <v>72751</v>
      </c>
      <c r="E20" s="42"/>
      <c r="F20" s="42">
        <v>72751</v>
      </c>
    </row>
    <row r="21" spans="1:6" s="18" customFormat="1">
      <c r="A21" s="57">
        <v>11</v>
      </c>
      <c r="B21" s="42" t="s">
        <v>69</v>
      </c>
      <c r="C21" s="42">
        <v>1</v>
      </c>
      <c r="D21" s="42">
        <v>75327</v>
      </c>
      <c r="E21" s="42"/>
      <c r="F21" s="42">
        <v>75327</v>
      </c>
    </row>
    <row r="22" spans="1:6" s="18" customFormat="1">
      <c r="A22" s="57">
        <v>12</v>
      </c>
      <c r="B22" s="42" t="s">
        <v>70</v>
      </c>
      <c r="C22" s="42">
        <v>1</v>
      </c>
      <c r="D22" s="42">
        <v>72751</v>
      </c>
      <c r="E22" s="42"/>
      <c r="F22" s="42">
        <v>72751</v>
      </c>
    </row>
    <row r="23" spans="1:6" s="18" customFormat="1">
      <c r="A23" s="57">
        <v>13</v>
      </c>
      <c r="B23" s="56" t="s">
        <v>53</v>
      </c>
      <c r="C23" s="57">
        <v>2.5</v>
      </c>
      <c r="D23" s="57">
        <v>72751</v>
      </c>
      <c r="E23" s="57">
        <v>6440</v>
      </c>
      <c r="F23" s="70">
        <v>188318</v>
      </c>
    </row>
    <row r="24" spans="1:6" s="18" customFormat="1">
      <c r="A24" s="84">
        <v>14</v>
      </c>
      <c r="B24" s="56" t="s">
        <v>38</v>
      </c>
      <c r="C24" s="57">
        <v>0.5</v>
      </c>
      <c r="D24" s="57">
        <v>72751</v>
      </c>
      <c r="E24" s="57">
        <v>2576</v>
      </c>
      <c r="F24" s="70">
        <v>37663</v>
      </c>
    </row>
    <row r="25" spans="1:6" s="18" customFormat="1">
      <c r="A25" s="85"/>
      <c r="B25" s="56" t="s">
        <v>71</v>
      </c>
      <c r="C25" s="57">
        <v>8</v>
      </c>
      <c r="D25" s="57">
        <v>80000</v>
      </c>
      <c r="E25" s="57"/>
      <c r="F25" s="70">
        <f>D25*11.25+E25</f>
        <v>900000</v>
      </c>
    </row>
    <row r="26" spans="1:6" s="18" customFormat="1">
      <c r="A26" s="79">
        <v>15</v>
      </c>
      <c r="B26" s="56" t="s">
        <v>72</v>
      </c>
      <c r="C26" s="57">
        <v>6</v>
      </c>
      <c r="D26" s="57">
        <v>80000</v>
      </c>
      <c r="E26" s="57"/>
      <c r="F26" s="70">
        <f>D26*7.9</f>
        <v>632000</v>
      </c>
    </row>
    <row r="27" spans="1:6" s="18" customFormat="1">
      <c r="A27" s="57">
        <v>16</v>
      </c>
      <c r="B27" s="56" t="s">
        <v>21</v>
      </c>
      <c r="C27" s="57">
        <v>0.5</v>
      </c>
      <c r="D27" s="57">
        <v>72751</v>
      </c>
      <c r="E27" s="57"/>
      <c r="F27" s="70">
        <f t="shared" si="0"/>
        <v>36375.5</v>
      </c>
    </row>
    <row r="28" spans="1:6" s="18" customFormat="1">
      <c r="A28" s="57">
        <v>17</v>
      </c>
      <c r="B28" s="56" t="s">
        <v>5</v>
      </c>
      <c r="C28" s="57">
        <v>1</v>
      </c>
      <c r="D28" s="57">
        <v>72751</v>
      </c>
      <c r="E28" s="57"/>
      <c r="F28" s="70">
        <f t="shared" si="0"/>
        <v>72751</v>
      </c>
    </row>
    <row r="29" spans="1:6" s="18" customFormat="1">
      <c r="A29" s="57">
        <v>18</v>
      </c>
      <c r="B29" s="56" t="s">
        <v>62</v>
      </c>
      <c r="C29" s="57">
        <v>0.5</v>
      </c>
      <c r="D29" s="57">
        <v>72751</v>
      </c>
      <c r="E29" s="57"/>
      <c r="F29" s="70">
        <v>36376</v>
      </c>
    </row>
    <row r="30" spans="1:6" s="18" customFormat="1" ht="18">
      <c r="A30" s="57"/>
      <c r="B30" s="71" t="s">
        <v>9</v>
      </c>
      <c r="C30" s="72">
        <f>SUM(C11:C29)</f>
        <v>30.5</v>
      </c>
      <c r="D30" s="73" t="s">
        <v>10</v>
      </c>
      <c r="E30" s="73">
        <f>SUM(E11:E29)</f>
        <v>21896</v>
      </c>
      <c r="F30" s="74">
        <f>SUM(F11:F29)</f>
        <v>2782497.5</v>
      </c>
    </row>
    <row r="31" spans="1:6" s="18" customFormat="1">
      <c r="F31" s="39"/>
    </row>
    <row r="32" spans="1:6" s="18" customFormat="1">
      <c r="F32" s="39"/>
    </row>
    <row r="33" spans="6:6" s="18" customFormat="1">
      <c r="F33" s="39"/>
    </row>
    <row r="34" spans="6:6" s="18" customFormat="1">
      <c r="F34" s="39"/>
    </row>
    <row r="35" spans="6:6" s="18" customFormat="1">
      <c r="F35" s="39"/>
    </row>
    <row r="36" spans="6:6" s="13" customFormat="1">
      <c r="F36" s="37"/>
    </row>
  </sheetData>
  <mergeCells count="2">
    <mergeCell ref="B8:F8"/>
    <mergeCell ref="A24:A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mnk Nor</vt:lpstr>
      <vt:lpstr>8 mnk Nor (2)</vt:lpstr>
      <vt:lpstr>arv1  nor</vt:lpstr>
      <vt:lpstr>erajsh nor (2)</vt:lpstr>
      <vt:lpstr>avanduyt nor,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2019-02-14T12:51:03Z</dcterms:modified>
</cp:coreProperties>
</file>